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my\Desktop\TESI MAGISTRALE\Thomas Gazzera\"/>
    </mc:Choice>
  </mc:AlternateContent>
  <xr:revisionPtr revIDLastSave="0" documentId="13_ncr:1_{FE5F6355-FC12-497F-BF9C-E99B36870E5E}" xr6:coauthVersionLast="47" xr6:coauthVersionMax="47" xr10:uidLastSave="{00000000-0000-0000-0000-000000000000}"/>
  <bookViews>
    <workbookView xWindow="-108" yWindow="-108" windowWidth="23256" windowHeight="12576" xr2:uid="{71A2ADA8-08D9-4438-8B1E-56ECAEDA16BE}"/>
  </bookViews>
  <sheets>
    <sheet name="Confronto" sheetId="1" r:id="rId1"/>
    <sheet name="andamento stock" sheetId="2" r:id="rId2"/>
    <sheet name="matrice on hand" sheetId="3" r:id="rId3"/>
    <sheet name="Grafici confronto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B6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B4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B3" i="2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AT32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AT33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T34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T35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1" i="3"/>
  <c r="AB2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H7" i="3"/>
  <c r="AI7" i="3"/>
  <c r="AJ7" i="3"/>
  <c r="AK7" i="3"/>
  <c r="AL7" i="3"/>
  <c r="AM7" i="3"/>
  <c r="AN7" i="3"/>
  <c r="AO7" i="3"/>
  <c r="AP7" i="3"/>
  <c r="AQ7" i="3"/>
  <c r="AR7" i="3"/>
  <c r="AS7" i="3"/>
  <c r="AT7" i="3"/>
  <c r="AH8" i="3"/>
  <c r="AI8" i="3"/>
  <c r="AJ8" i="3"/>
  <c r="AK8" i="3"/>
  <c r="AL8" i="3"/>
  <c r="AM8" i="3"/>
  <c r="AN8" i="3"/>
  <c r="AO8" i="3"/>
  <c r="AP8" i="3"/>
  <c r="AQ8" i="3"/>
  <c r="AR8" i="3"/>
  <c r="AS8" i="3"/>
  <c r="AT8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H15" i="3"/>
  <c r="AI15" i="3"/>
  <c r="AJ15" i="3"/>
  <c r="AK15" i="3"/>
  <c r="AL15" i="3"/>
  <c r="AM15" i="3"/>
  <c r="AN15" i="3"/>
  <c r="AO15" i="3"/>
  <c r="AP15" i="3"/>
  <c r="AQ15" i="3"/>
  <c r="AR15" i="3"/>
  <c r="AS15" i="3"/>
  <c r="AT15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AH18" i="3"/>
  <c r="AI18" i="3"/>
  <c r="AJ18" i="3"/>
  <c r="AK18" i="3"/>
  <c r="AL18" i="3"/>
  <c r="AM18" i="3"/>
  <c r="AN18" i="3"/>
  <c r="AO18" i="3"/>
  <c r="AP18" i="3"/>
  <c r="AQ18" i="3"/>
  <c r="AR18" i="3"/>
  <c r="AS18" i="3"/>
  <c r="AT18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H20" i="3"/>
  <c r="AI20" i="3"/>
  <c r="AJ20" i="3"/>
  <c r="AK20" i="3"/>
  <c r="AL20" i="3"/>
  <c r="AM20" i="3"/>
  <c r="AN20" i="3"/>
  <c r="AO20" i="3"/>
  <c r="AP20" i="3"/>
  <c r="AQ20" i="3"/>
  <c r="AR20" i="3"/>
  <c r="AS20" i="3"/>
  <c r="AT20" i="3"/>
  <c r="AC5" i="3"/>
  <c r="AD5" i="3"/>
  <c r="AE5" i="3"/>
  <c r="AF5" i="3"/>
  <c r="AG5" i="3"/>
  <c r="AC6" i="3"/>
  <c r="AD6" i="3"/>
  <c r="AE6" i="3"/>
  <c r="AF6" i="3"/>
  <c r="AG6" i="3"/>
  <c r="AC7" i="3"/>
  <c r="AD7" i="3"/>
  <c r="AE7" i="3"/>
  <c r="AF7" i="3"/>
  <c r="AG7" i="3"/>
  <c r="AC8" i="3"/>
  <c r="AD8" i="3"/>
  <c r="AE8" i="3"/>
  <c r="AF8" i="3"/>
  <c r="AG8" i="3"/>
  <c r="AC9" i="3"/>
  <c r="AD9" i="3"/>
  <c r="AE9" i="3"/>
  <c r="AF9" i="3"/>
  <c r="AG9" i="3"/>
  <c r="AC10" i="3"/>
  <c r="AD10" i="3"/>
  <c r="AE10" i="3"/>
  <c r="AF10" i="3"/>
  <c r="AG10" i="3"/>
  <c r="AC11" i="3"/>
  <c r="AD11" i="3"/>
  <c r="AE11" i="3"/>
  <c r="AF11" i="3"/>
  <c r="AG11" i="3"/>
  <c r="AC12" i="3"/>
  <c r="AD12" i="3"/>
  <c r="AE12" i="3"/>
  <c r="AF12" i="3"/>
  <c r="AG12" i="3"/>
  <c r="AC13" i="3"/>
  <c r="AD13" i="3"/>
  <c r="AE13" i="3"/>
  <c r="AF13" i="3"/>
  <c r="AG13" i="3"/>
  <c r="AC14" i="3"/>
  <c r="AD14" i="3"/>
  <c r="AE14" i="3"/>
  <c r="AF14" i="3"/>
  <c r="AG14" i="3"/>
  <c r="AC15" i="3"/>
  <c r="AD15" i="3"/>
  <c r="AE15" i="3"/>
  <c r="AF15" i="3"/>
  <c r="AG15" i="3"/>
  <c r="AC16" i="3"/>
  <c r="AD16" i="3"/>
  <c r="AE16" i="3"/>
  <c r="AF16" i="3"/>
  <c r="AG16" i="3"/>
  <c r="AC17" i="3"/>
  <c r="AD17" i="3"/>
  <c r="AE17" i="3"/>
  <c r="AF17" i="3"/>
  <c r="AG17" i="3"/>
  <c r="AC18" i="3"/>
  <c r="AD18" i="3"/>
  <c r="AE18" i="3"/>
  <c r="AF18" i="3"/>
  <c r="AG18" i="3"/>
  <c r="AC19" i="3"/>
  <c r="AD19" i="3"/>
  <c r="AE19" i="3"/>
  <c r="AF19" i="3"/>
  <c r="AG19" i="3"/>
  <c r="AC20" i="3"/>
  <c r="AD20" i="3"/>
  <c r="AE20" i="3"/>
  <c r="AF20" i="3"/>
  <c r="AG20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5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C4" i="3"/>
  <c r="AB4" i="3"/>
  <c r="D22" i="1" l="1"/>
  <c r="H22" i="1" s="1"/>
  <c r="J22" i="1" s="1"/>
  <c r="D21" i="1"/>
  <c r="H21" i="1" s="1"/>
  <c r="J21" i="1" s="1"/>
  <c r="D20" i="1"/>
  <c r="H20" i="1" s="1"/>
  <c r="J20" i="1" s="1"/>
  <c r="D19" i="1"/>
  <c r="H19" i="1" s="1"/>
  <c r="J19" i="1" s="1"/>
  <c r="D18" i="1"/>
  <c r="H18" i="1" s="1"/>
  <c r="J18" i="1" s="1"/>
  <c r="D17" i="1"/>
  <c r="H17" i="1" s="1"/>
  <c r="J17" i="1" s="1"/>
  <c r="D16" i="1"/>
  <c r="H16" i="1" s="1"/>
  <c r="J16" i="1" s="1"/>
  <c r="D15" i="1"/>
  <c r="H15" i="1" s="1"/>
  <c r="J15" i="1" s="1"/>
  <c r="D14" i="1"/>
  <c r="H14" i="1" s="1"/>
  <c r="J14" i="1" s="1"/>
  <c r="D13" i="1"/>
  <c r="H13" i="1" s="1"/>
  <c r="J13" i="1" s="1"/>
  <c r="D12" i="1"/>
  <c r="H12" i="1" s="1"/>
  <c r="J12" i="1" s="1"/>
  <c r="D11" i="1"/>
  <c r="H11" i="1" s="1"/>
  <c r="J11" i="1" s="1"/>
  <c r="D10" i="1"/>
  <c r="H10" i="1" s="1"/>
  <c r="J10" i="1" s="1"/>
  <c r="D9" i="1"/>
  <c r="H9" i="1" s="1"/>
  <c r="J9" i="1" s="1"/>
  <c r="D8" i="1"/>
  <c r="H8" i="1" s="1"/>
  <c r="J8" i="1" s="1"/>
  <c r="D7" i="1"/>
  <c r="H7" i="1" s="1"/>
  <c r="J7" i="1" s="1"/>
  <c r="D6" i="1"/>
  <c r="H6" i="1" s="1"/>
  <c r="J6" i="1" s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3" i="1"/>
  <c r="J24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6" i="1"/>
</calcChain>
</file>

<file path=xl/sharedStrings.xml><?xml version="1.0" encoding="utf-8"?>
<sst xmlns="http://schemas.openxmlformats.org/spreadsheetml/2006/main" count="199" uniqueCount="56">
  <si>
    <t>CONSIDERATO DA WEEK 37 A 48</t>
  </si>
  <si>
    <t>CODICE</t>
  </si>
  <si>
    <t>codice rif</t>
  </si>
  <si>
    <t>NUM. ORDINI</t>
  </si>
  <si>
    <t>KITAA</t>
  </si>
  <si>
    <t>KITAB</t>
  </si>
  <si>
    <t>KITAC</t>
  </si>
  <si>
    <t>KITAD</t>
  </si>
  <si>
    <t>KITAE</t>
  </si>
  <si>
    <t>KITAF</t>
  </si>
  <si>
    <t>KITAG</t>
  </si>
  <si>
    <t>KITAH</t>
  </si>
  <si>
    <t>KITAI</t>
  </si>
  <si>
    <t>KITAJ</t>
  </si>
  <si>
    <t>KITAK</t>
  </si>
  <si>
    <t>KITAAA</t>
  </si>
  <si>
    <t>KITAAB</t>
  </si>
  <si>
    <t>KITAAC</t>
  </si>
  <si>
    <t>KITAAD</t>
  </si>
  <si>
    <t>KITAAE</t>
  </si>
  <si>
    <t>KITAAF</t>
  </si>
  <si>
    <t>GIACENZA MEDIA / Week</t>
  </si>
  <si>
    <t>MRP</t>
  </si>
  <si>
    <t>DDMRP</t>
  </si>
  <si>
    <t xml:space="preserve">Prezzo </t>
  </si>
  <si>
    <t>Valore Totale</t>
  </si>
  <si>
    <t>Totale</t>
  </si>
  <si>
    <t>/week</t>
  </si>
  <si>
    <t>Valore medio Stock[€]</t>
  </si>
  <si>
    <t>QUANTITA' FISICA MAGAZZINO</t>
  </si>
  <si>
    <t>LT in week</t>
  </si>
  <si>
    <t>Week 30 (T0)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</si>
  <si>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</si>
  <si>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</si>
  <si>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</si>
  <si>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</si>
  <si>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</si>
  <si>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</si>
  <si>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</si>
  <si>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</si>
  <si>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</si>
  <si>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</si>
  <si>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</si>
  <si>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</si>
  <si>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</si>
  <si>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</si>
  <si>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</si>
  <si>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</si>
  <si>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</si>
  <si>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</si>
  <si>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QUANTITA'</t>
  </si>
  <si>
    <t>VALORE ECONOMICO STOCK</t>
  </si>
  <si>
    <t xml:space="preserve">Prezzo unitario </t>
  </si>
  <si>
    <t>Prezzo unitario</t>
  </si>
  <si>
    <t>Diiferenza</t>
  </si>
  <si>
    <t>DIFFERENZA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</si>
</sst>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3" fontId="0" fillId="0" borderId="0" xfId="0" applyNumberFormat="1"/>
    <xf numFmtId="0" fontId="0" fillId="4" borderId="0" xfId="0" applyFill="1"/>
    <xf numFmtId="4" fontId="0" fillId="0" borderId="0" xfId="0" applyNumberFormat="1"/>
    <xf numFmtId="0" fontId="0" fillId="2" borderId="0" xfId="0" applyFill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1" xfId="0" applyBorder="1"/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164" fontId="5" fillId="5" borderId="1" xfId="0" applyNumberFormat="1" applyFont="1" applyFill="1" applyBorder="1"/>
    <xf numFmtId="4" fontId="3" fillId="0" borderId="1" xfId="0" applyNumberFormat="1" applyFont="1" applyBorder="1" applyAlignment="1">
      <alignment horizontal="center"/>
    </xf>
    <xf numFmtId="164" fontId="5" fillId="6" borderId="1" xfId="0" applyNumberFormat="1" applyFont="1" applyFill="1" applyBorder="1"/>
    <xf numFmtId="164" fontId="0" fillId="6" borderId="1" xfId="0" applyNumberFormat="1" applyFont="1" applyFill="1" applyBorder="1"/>
    <xf numFmtId="0" fontId="0" fillId="0" borderId="2" xfId="0" applyBorder="1"/>
    <xf numFmtId="3" fontId="0" fillId="0" borderId="2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164" fontId="0" fillId="0" borderId="2" xfId="0" applyNumberFormat="1" applyBorder="1"/>
    <xf numFmtId="0" fontId="0" fillId="3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6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164" fontId="1" fillId="8" borderId="0" xfId="0" applyNumberFormat="1" applyFont="1" applyFill="1" applyBorder="1"/>
    <xf numFmtId="0" fontId="0" fillId="8" borderId="0" xfId="0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6" fillId="5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Confronto Stock magazzino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'andamento stock'!$A$3</c:f>
              <c:strCache>
                <c:ptCount val="1"/>
                <c:pt idx="0">
                  <c:v>MRP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'andamento stock'!$B$2:$S$2</c:f>
              <c:numCache>
                <c:formatCode>Standard</c:formatCode>
                <c:ptCount val="18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48</c:v>
                </c:pt>
              </c:numCache>
            </c:numRef>
          </c:cat>
          <c:val>
            <c:numRef>
              <c:f>'andamento stock'!$B$3:$S$3</c:f>
              <c:numCache>
                <c:formatCode>#.##0,00</c:formatCode>
                <c:ptCount val="18"/>
                <c:pt idx="0">
                  <c:v>337104.54861799954</c:v>
                </c:pt>
                <c:pt idx="1">
                  <c:v>321155.39161799953</c:v>
                </c:pt>
                <c:pt idx="2">
                  <c:v>324096.31661799958</c:v>
                </c:pt>
                <c:pt idx="3">
                  <c:v>429261.93761799956</c:v>
                </c:pt>
                <c:pt idx="4">
                  <c:v>561662.80561799952</c:v>
                </c:pt>
                <c:pt idx="5">
                  <c:v>658022.11461799941</c:v>
                </c:pt>
                <c:pt idx="6">
                  <c:v>670285.03261799947</c:v>
                </c:pt>
                <c:pt idx="7">
                  <c:v>651332.63861799939</c:v>
                </c:pt>
                <c:pt idx="8">
                  <c:v>651341.44461799948</c:v>
                </c:pt>
                <c:pt idx="9">
                  <c:v>592863.57861799945</c:v>
                </c:pt>
                <c:pt idx="10">
                  <c:v>590001.1386179995</c:v>
                </c:pt>
                <c:pt idx="11">
                  <c:v>635167.60861799947</c:v>
                </c:pt>
                <c:pt idx="12">
                  <c:v>621267.97561799944</c:v>
                </c:pt>
                <c:pt idx="13">
                  <c:v>617684.85061799944</c:v>
                </c:pt>
                <c:pt idx="14">
                  <c:v>651276.31161799934</c:v>
                </c:pt>
                <c:pt idx="15">
                  <c:v>724648.39761799946</c:v>
                </c:pt>
                <c:pt idx="16">
                  <c:v>670304.8326179994</c:v>
                </c:pt>
                <c:pt idx="17">
                  <c:v>640185.22661799937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E3-41F5-ABE4-638DCC6C7AA2}"/>
            </c:ext>
          </c:extLst>
        </c:ser>
        <c:ser>
          <c:idx val="1"/>
          <c:order val="1"/>
          <c:tx>
            <c:strRef>
              <c:f>'andamento stock'!$A$4</c:f>
              <c:strCache>
                <c:ptCount val="1"/>
                <c:pt idx="0">
                  <c:v>DDMRP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'andamento stock'!$B$2:$S$2</c:f>
              <c:numCache>
                <c:formatCode>Standard</c:formatCode>
                <c:ptCount val="18"/>
                <c:pt idx="0">
                  <c:v>31</c:v>
                </c:pt>
                <c:pt idx="1">
                  <c:v>32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41</c:v>
                </c:pt>
                <c:pt idx="11">
                  <c:v>42</c:v>
                </c:pt>
                <c:pt idx="12">
                  <c:v>43</c:v>
                </c:pt>
                <c:pt idx="13">
                  <c:v>44</c:v>
                </c:pt>
                <c:pt idx="14">
                  <c:v>45</c:v>
                </c:pt>
                <c:pt idx="15">
                  <c:v>46</c:v>
                </c:pt>
                <c:pt idx="16">
                  <c:v>47</c:v>
                </c:pt>
                <c:pt idx="17">
                  <c:v>48</c:v>
                </c:pt>
              </c:numCache>
            </c:numRef>
          </c:cat>
          <c:val>
            <c:numRef>
              <c:f>'andamento stock'!$B$4:$S$4</c:f>
              <c:numCache>
                <c:formatCode>#.##0,00</c:formatCode>
                <c:ptCount val="18"/>
                <c:pt idx="0">
                  <c:v>337104.54861799954</c:v>
                </c:pt>
                <c:pt idx="1">
                  <c:v>320956.67161799956</c:v>
                </c:pt>
                <c:pt idx="2">
                  <c:v>323860.33661799959</c:v>
                </c:pt>
                <c:pt idx="3">
                  <c:v>429025.95761799952</c:v>
                </c:pt>
                <c:pt idx="4">
                  <c:v>561426.82561799954</c:v>
                </c:pt>
                <c:pt idx="5">
                  <c:v>657786.13461799943</c:v>
                </c:pt>
                <c:pt idx="6">
                  <c:v>610239.4106179995</c:v>
                </c:pt>
                <c:pt idx="7">
                  <c:v>547775.88661799952</c:v>
                </c:pt>
                <c:pt idx="8">
                  <c:v>510580.13261799957</c:v>
                </c:pt>
                <c:pt idx="9">
                  <c:v>516617.2786179994</c:v>
                </c:pt>
                <c:pt idx="10">
                  <c:v>469224.59661799954</c:v>
                </c:pt>
                <c:pt idx="11">
                  <c:v>441339.60861799953</c:v>
                </c:pt>
                <c:pt idx="12">
                  <c:v>411328.66361799953</c:v>
                </c:pt>
                <c:pt idx="13">
                  <c:v>419865.81361799949</c:v>
                </c:pt>
                <c:pt idx="14">
                  <c:v>413272.9866179995</c:v>
                </c:pt>
                <c:pt idx="15">
                  <c:v>409245.06561799953</c:v>
                </c:pt>
                <c:pt idx="16">
                  <c:v>332778.70061799954</c:v>
                </c:pt>
                <c:pt idx="17">
                  <c:v>355401.9486179995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E3-41F5-ABE4-638DCC6C7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449471"/>
        <c:axId val="1766466943"/>
      </c:lineChart>
      <c:catAx>
        <c:axId val="1766449471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66466943"/>
        <c:crosses val="autoZero"/>
        <c:auto val="1"/>
        <c:lblAlgn val="ctr"/>
        <c:lblOffset val="100"/>
        <c:noMultiLvlLbl val="0"/>
      </c:catAx>
      <c:valAx>
        <c:axId val="1766466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,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66449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hand'!$C$12:$U$12</c:f>
              <c:numCache>
                <c:formatCode>#.##0</c:formatCode>
                <c:ptCount val="19"/>
                <c:pt idx="0">
                  <c:v>16</c:v>
                </c:pt>
                <c:pt idx="1">
                  <c:v>37</c:v>
                </c:pt>
                <c:pt idx="2">
                  <c:v>37</c:v>
                </c:pt>
                <c:pt idx="3">
                  <c:v>63</c:v>
                </c:pt>
                <c:pt idx="4">
                  <c:v>63</c:v>
                </c:pt>
                <c:pt idx="5">
                  <c:v>47</c:v>
                </c:pt>
                <c:pt idx="6">
                  <c:v>57</c:v>
                </c:pt>
                <c:pt idx="7">
                  <c:v>45</c:v>
                </c:pt>
                <c:pt idx="8">
                  <c:v>64</c:v>
                </c:pt>
                <c:pt idx="9">
                  <c:v>50</c:v>
                </c:pt>
                <c:pt idx="10">
                  <c:v>54</c:v>
                </c:pt>
                <c:pt idx="11">
                  <c:v>42</c:v>
                </c:pt>
                <c:pt idx="12">
                  <c:v>57</c:v>
                </c:pt>
                <c:pt idx="13">
                  <c:v>91</c:v>
                </c:pt>
                <c:pt idx="14">
                  <c:v>67</c:v>
                </c:pt>
                <c:pt idx="15">
                  <c:v>59</c:v>
                </c:pt>
                <c:pt idx="16">
                  <c:v>43</c:v>
                </c:pt>
                <c:pt idx="17">
                  <c:v>40</c:v>
                </c:pt>
                <c:pt idx="18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99-48D9-91A6-CD9416BEF31B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hand'!$C$33:$U$33</c:f>
              <c:numCache>
                <c:formatCode>#.##0</c:formatCode>
                <c:ptCount val="19"/>
                <c:pt idx="0">
                  <c:v>16</c:v>
                </c:pt>
                <c:pt idx="1">
                  <c:v>37</c:v>
                </c:pt>
                <c:pt idx="2">
                  <c:v>37</c:v>
                </c:pt>
                <c:pt idx="3">
                  <c:v>63</c:v>
                </c:pt>
                <c:pt idx="4">
                  <c:v>63</c:v>
                </c:pt>
                <c:pt idx="5">
                  <c:v>47</c:v>
                </c:pt>
                <c:pt idx="6">
                  <c:v>57</c:v>
                </c:pt>
                <c:pt idx="7">
                  <c:v>45</c:v>
                </c:pt>
                <c:pt idx="8">
                  <c:v>33</c:v>
                </c:pt>
                <c:pt idx="9">
                  <c:v>19</c:v>
                </c:pt>
                <c:pt idx="10">
                  <c:v>5</c:v>
                </c:pt>
                <c:pt idx="11">
                  <c:v>31</c:v>
                </c:pt>
                <c:pt idx="12">
                  <c:v>41</c:v>
                </c:pt>
                <c:pt idx="13">
                  <c:v>33</c:v>
                </c:pt>
                <c:pt idx="14">
                  <c:v>9</c:v>
                </c:pt>
                <c:pt idx="15">
                  <c:v>13</c:v>
                </c:pt>
                <c:pt idx="16">
                  <c:v>15</c:v>
                </c:pt>
                <c:pt idx="17">
                  <c:v>-9</c:v>
                </c:pt>
                <c:pt idx="18">
                  <c:v>-18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99-48D9-91A6-CD9416BEF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7423"/>
        <c:axId val="7745759"/>
      </c:lineChart>
      <c:catAx>
        <c:axId val="7747423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745759"/>
        <c:crosses val="autoZero"/>
        <c:auto val="1"/>
        <c:lblAlgn val="ctr"/>
        <c:lblOffset val="100"/>
        <c:noMultiLvlLbl val="0"/>
      </c:catAx>
      <c:valAx>
        <c:axId val="7745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747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KITAJ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hand'!$C$13:$U$13</c:f>
              <c:numCache>
                <c:formatCode>#.##0</c:formatCode>
                <c:ptCount val="19"/>
                <c:pt idx="0">
                  <c:v>16</c:v>
                </c:pt>
                <c:pt idx="1">
                  <c:v>17</c:v>
                </c:pt>
                <c:pt idx="2">
                  <c:v>17</c:v>
                </c:pt>
                <c:pt idx="3">
                  <c:v>51</c:v>
                </c:pt>
                <c:pt idx="4">
                  <c:v>51</c:v>
                </c:pt>
                <c:pt idx="5">
                  <c:v>58</c:v>
                </c:pt>
                <c:pt idx="6">
                  <c:v>62</c:v>
                </c:pt>
                <c:pt idx="7">
                  <c:v>50</c:v>
                </c:pt>
                <c:pt idx="8">
                  <c:v>56</c:v>
                </c:pt>
                <c:pt idx="9">
                  <c:v>42</c:v>
                </c:pt>
                <c:pt idx="10">
                  <c:v>36</c:v>
                </c:pt>
                <c:pt idx="11">
                  <c:v>24</c:v>
                </c:pt>
                <c:pt idx="12">
                  <c:v>17</c:v>
                </c:pt>
                <c:pt idx="13">
                  <c:v>9</c:v>
                </c:pt>
                <c:pt idx="14">
                  <c:v>21</c:v>
                </c:pt>
                <c:pt idx="15">
                  <c:v>15</c:v>
                </c:pt>
                <c:pt idx="16">
                  <c:v>33</c:v>
                </c:pt>
                <c:pt idx="17">
                  <c:v>27</c:v>
                </c:pt>
                <c:pt idx="18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A1-480F-A623-F27611CC9D2C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hand'!$C$34:$U$34</c:f>
              <c:numCache>
                <c:formatCode>#.##0</c:formatCode>
                <c:ptCount val="19"/>
                <c:pt idx="0">
                  <c:v>16</c:v>
                </c:pt>
                <c:pt idx="1">
                  <c:v>17</c:v>
                </c:pt>
                <c:pt idx="2">
                  <c:v>17</c:v>
                </c:pt>
                <c:pt idx="3">
                  <c:v>51</c:v>
                </c:pt>
                <c:pt idx="4">
                  <c:v>51</c:v>
                </c:pt>
                <c:pt idx="5">
                  <c:v>58</c:v>
                </c:pt>
                <c:pt idx="6">
                  <c:v>62</c:v>
                </c:pt>
                <c:pt idx="7">
                  <c:v>50</c:v>
                </c:pt>
                <c:pt idx="8">
                  <c:v>38</c:v>
                </c:pt>
                <c:pt idx="9">
                  <c:v>24</c:v>
                </c:pt>
                <c:pt idx="10">
                  <c:v>44</c:v>
                </c:pt>
                <c:pt idx="11">
                  <c:v>32</c:v>
                </c:pt>
                <c:pt idx="12">
                  <c:v>35</c:v>
                </c:pt>
                <c:pt idx="13">
                  <c:v>27</c:v>
                </c:pt>
                <c:pt idx="14">
                  <c:v>41</c:v>
                </c:pt>
                <c:pt idx="15">
                  <c:v>35</c:v>
                </c:pt>
                <c:pt idx="16">
                  <c:v>63</c:v>
                </c:pt>
                <c:pt idx="17">
                  <c:v>57</c:v>
                </c:pt>
                <c:pt idx="18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A1-480F-A623-F27611CC9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0017391"/>
        <c:axId val="310015311"/>
      </c:lineChart>
      <c:catAx>
        <c:axId val="310017391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0015311"/>
        <c:crosses val="autoZero"/>
        <c:auto val="1"/>
        <c:lblAlgn val="ctr"/>
        <c:lblOffset val="100"/>
        <c:noMultiLvlLbl val="0"/>
      </c:catAx>
      <c:valAx>
        <c:axId val="31001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0017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hand'!$C$14:$U$14</c:f>
              <c:numCache>
                <c:formatCode>#.##0</c:formatCode>
                <c:ptCount val="19"/>
                <c:pt idx="0">
                  <c:v>48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68</c:v>
                </c:pt>
                <c:pt idx="5">
                  <c:v>76</c:v>
                </c:pt>
                <c:pt idx="6">
                  <c:v>102</c:v>
                </c:pt>
                <c:pt idx="7">
                  <c:v>66</c:v>
                </c:pt>
                <c:pt idx="8">
                  <c:v>78</c:v>
                </c:pt>
                <c:pt idx="9">
                  <c:v>64</c:v>
                </c:pt>
                <c:pt idx="10">
                  <c:v>39</c:v>
                </c:pt>
                <c:pt idx="11">
                  <c:v>52</c:v>
                </c:pt>
                <c:pt idx="12">
                  <c:v>35</c:v>
                </c:pt>
                <c:pt idx="13">
                  <c:v>11</c:v>
                </c:pt>
                <c:pt idx="14">
                  <c:v>41</c:v>
                </c:pt>
                <c:pt idx="15">
                  <c:v>35</c:v>
                </c:pt>
                <c:pt idx="16">
                  <c:v>85</c:v>
                </c:pt>
                <c:pt idx="17">
                  <c:v>79</c:v>
                </c:pt>
                <c:pt idx="18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97-4063-9FBB-4939BA8D8250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hand'!$C$35:$U$35</c:f>
              <c:numCache>
                <c:formatCode>#.##0</c:formatCode>
                <c:ptCount val="19"/>
                <c:pt idx="0">
                  <c:v>48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68</c:v>
                </c:pt>
                <c:pt idx="5">
                  <c:v>76</c:v>
                </c:pt>
                <c:pt idx="6">
                  <c:v>102</c:v>
                </c:pt>
                <c:pt idx="7">
                  <c:v>217</c:v>
                </c:pt>
                <c:pt idx="8">
                  <c:v>181</c:v>
                </c:pt>
                <c:pt idx="9">
                  <c:v>139</c:v>
                </c:pt>
                <c:pt idx="10">
                  <c:v>169</c:v>
                </c:pt>
                <c:pt idx="11">
                  <c:v>133</c:v>
                </c:pt>
                <c:pt idx="12">
                  <c:v>79</c:v>
                </c:pt>
                <c:pt idx="13">
                  <c:v>103</c:v>
                </c:pt>
                <c:pt idx="14">
                  <c:v>97</c:v>
                </c:pt>
                <c:pt idx="15">
                  <c:v>169</c:v>
                </c:pt>
                <c:pt idx="16">
                  <c:v>165</c:v>
                </c:pt>
                <c:pt idx="17">
                  <c:v>214</c:v>
                </c:pt>
                <c:pt idx="18">
                  <c:v>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97-4063-9FBB-4939BA8D8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1445999"/>
        <c:axId val="321446415"/>
      </c:lineChart>
      <c:catAx>
        <c:axId val="321445999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446415"/>
        <c:crosses val="autoZero"/>
        <c:auto val="1"/>
        <c:lblAlgn val="ctr"/>
        <c:lblOffset val="100"/>
        <c:noMultiLvlLbl val="0"/>
      </c:catAx>
      <c:valAx>
        <c:axId val="321446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445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KITAAA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hand'!$C$15:$U$15</c:f>
              <c:numCache>
                <c:formatCode>#.##0</c:formatCode>
                <c:ptCount val="19"/>
                <c:pt idx="0">
                  <c:v>64017.800999999898</c:v>
                </c:pt>
                <c:pt idx="1">
                  <c:v>47808.800999999898</c:v>
                </c:pt>
                <c:pt idx="2">
                  <c:v>45641.800999999898</c:v>
                </c:pt>
                <c:pt idx="3">
                  <c:v>59619.80099999989</c:v>
                </c:pt>
                <c:pt idx="4">
                  <c:v>140210.80099999989</c:v>
                </c:pt>
                <c:pt idx="5">
                  <c:v>216062.80099999989</c:v>
                </c:pt>
                <c:pt idx="6">
                  <c:v>223913.80099999989</c:v>
                </c:pt>
                <c:pt idx="7">
                  <c:v>216155.80099999989</c:v>
                </c:pt>
                <c:pt idx="8">
                  <c:v>217803.80099999989</c:v>
                </c:pt>
                <c:pt idx="9">
                  <c:v>229733.80099999989</c:v>
                </c:pt>
                <c:pt idx="10">
                  <c:v>223192.80099999989</c:v>
                </c:pt>
                <c:pt idx="11">
                  <c:v>217247.80099999989</c:v>
                </c:pt>
                <c:pt idx="12">
                  <c:v>248043.80099999989</c:v>
                </c:pt>
                <c:pt idx="13">
                  <c:v>249581.80099999989</c:v>
                </c:pt>
                <c:pt idx="14">
                  <c:v>249563.80099999989</c:v>
                </c:pt>
                <c:pt idx="15">
                  <c:v>265534.80099999986</c:v>
                </c:pt>
                <c:pt idx="16">
                  <c:v>279022.80099999986</c:v>
                </c:pt>
                <c:pt idx="17">
                  <c:v>301874.80099999986</c:v>
                </c:pt>
                <c:pt idx="18">
                  <c:v>310754.80099999986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06-4AF6-A725-8D5CDF3EBC7E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hand'!$C$36:$U$36</c:f>
              <c:numCache>
                <c:formatCode>#.##0</c:formatCode>
                <c:ptCount val="19"/>
                <c:pt idx="0">
                  <c:v>64017.800999999898</c:v>
                </c:pt>
                <c:pt idx="1">
                  <c:v>47808.800999999898</c:v>
                </c:pt>
                <c:pt idx="2">
                  <c:v>45641.800999999898</c:v>
                </c:pt>
                <c:pt idx="3">
                  <c:v>59619.80099999989</c:v>
                </c:pt>
                <c:pt idx="4">
                  <c:v>140210.80099999989</c:v>
                </c:pt>
                <c:pt idx="5">
                  <c:v>216062.80099999989</c:v>
                </c:pt>
                <c:pt idx="6">
                  <c:v>223913.80099999989</c:v>
                </c:pt>
                <c:pt idx="7">
                  <c:v>216155.80099999989</c:v>
                </c:pt>
                <c:pt idx="8">
                  <c:v>199503.80099999989</c:v>
                </c:pt>
                <c:pt idx="9">
                  <c:v>187083.80099999989</c:v>
                </c:pt>
                <c:pt idx="10">
                  <c:v>180542.80099999989</c:v>
                </c:pt>
                <c:pt idx="11">
                  <c:v>164977.80099999989</c:v>
                </c:pt>
                <c:pt idx="12">
                  <c:v>157949.80099999989</c:v>
                </c:pt>
                <c:pt idx="13">
                  <c:v>149787.80099999989</c:v>
                </c:pt>
                <c:pt idx="14">
                  <c:v>149769.80099999989</c:v>
                </c:pt>
                <c:pt idx="15">
                  <c:v>149751.80099999989</c:v>
                </c:pt>
                <c:pt idx="16">
                  <c:v>149739.80099999989</c:v>
                </c:pt>
                <c:pt idx="17">
                  <c:v>149721.80099999989</c:v>
                </c:pt>
                <c:pt idx="18">
                  <c:v>149697.80099999989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06-4AF6-A725-8D5CDF3EB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6095887"/>
        <c:axId val="306100047"/>
      </c:lineChart>
      <c:catAx>
        <c:axId val="306095887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6100047"/>
        <c:crosses val="autoZero"/>
        <c:auto val="1"/>
        <c:lblAlgn val="ctr"/>
        <c:lblOffset val="100"/>
        <c:noMultiLvlLbl val="0"/>
      </c:catAx>
      <c:valAx>
        <c:axId val="30610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6095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KITAAB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hand'!$C$16:$U$16</c:f>
              <c:numCache>
                <c:formatCode>#.##0</c:formatCode>
                <c:ptCount val="19"/>
                <c:pt idx="0">
                  <c:v>49684.271999999903</c:v>
                </c:pt>
                <c:pt idx="1">
                  <c:v>44205.271999999903</c:v>
                </c:pt>
                <c:pt idx="2">
                  <c:v>42058.271999999903</c:v>
                </c:pt>
                <c:pt idx="3">
                  <c:v>33872.271999999903</c:v>
                </c:pt>
                <c:pt idx="4">
                  <c:v>33872.271999999903</c:v>
                </c:pt>
                <c:pt idx="5">
                  <c:v>43448.271999999903</c:v>
                </c:pt>
                <c:pt idx="6">
                  <c:v>80744.27199999991</c:v>
                </c:pt>
                <c:pt idx="7">
                  <c:v>80601.27199999991</c:v>
                </c:pt>
                <c:pt idx="8">
                  <c:v>71474.27199999991</c:v>
                </c:pt>
                <c:pt idx="9">
                  <c:v>69274.27199999991</c:v>
                </c:pt>
                <c:pt idx="10">
                  <c:v>56526.27199999991</c:v>
                </c:pt>
                <c:pt idx="11">
                  <c:v>65702.27199999991</c:v>
                </c:pt>
                <c:pt idx="12">
                  <c:v>47810.27199999991</c:v>
                </c:pt>
                <c:pt idx="13">
                  <c:v>40425.27199999991</c:v>
                </c:pt>
                <c:pt idx="14">
                  <c:v>42437.27199999991</c:v>
                </c:pt>
                <c:pt idx="15">
                  <c:v>50323.27199999991</c:v>
                </c:pt>
                <c:pt idx="16">
                  <c:v>58813.27199999991</c:v>
                </c:pt>
                <c:pt idx="17">
                  <c:v>42880.27199999991</c:v>
                </c:pt>
                <c:pt idx="18">
                  <c:v>29827.27199999991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99-45F2-AB9B-2E0AEB6FF5B0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hand'!$C$37:$U$37</c:f>
              <c:numCache>
                <c:formatCode>#.##0</c:formatCode>
                <c:ptCount val="19"/>
                <c:pt idx="0">
                  <c:v>49684.271999999903</c:v>
                </c:pt>
                <c:pt idx="1">
                  <c:v>44205.271999999903</c:v>
                </c:pt>
                <c:pt idx="2">
                  <c:v>42058.271999999903</c:v>
                </c:pt>
                <c:pt idx="3">
                  <c:v>33872.271999999903</c:v>
                </c:pt>
                <c:pt idx="4">
                  <c:v>33872.271999999903</c:v>
                </c:pt>
                <c:pt idx="5">
                  <c:v>43448.271999999903</c:v>
                </c:pt>
                <c:pt idx="6">
                  <c:v>80744.27199999991</c:v>
                </c:pt>
                <c:pt idx="7">
                  <c:v>69297.27199999991</c:v>
                </c:pt>
                <c:pt idx="8">
                  <c:v>60170.27199999991</c:v>
                </c:pt>
                <c:pt idx="9">
                  <c:v>57970.27199999991</c:v>
                </c:pt>
                <c:pt idx="10">
                  <c:v>45222.27199999991</c:v>
                </c:pt>
                <c:pt idx="11">
                  <c:v>42034.27199999991</c:v>
                </c:pt>
                <c:pt idx="12">
                  <c:v>24142.27199999991</c:v>
                </c:pt>
                <c:pt idx="13">
                  <c:v>16757.27199999991</c:v>
                </c:pt>
                <c:pt idx="14">
                  <c:v>31741.27199999991</c:v>
                </c:pt>
                <c:pt idx="15">
                  <c:v>32816.27199999991</c:v>
                </c:pt>
                <c:pt idx="16">
                  <c:v>34640.27199999991</c:v>
                </c:pt>
                <c:pt idx="17">
                  <c:v>27707.27199999991</c:v>
                </c:pt>
                <c:pt idx="18">
                  <c:v>14654.27199999991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99-45F2-AB9B-2E0AEB6FF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5981375"/>
        <c:axId val="335981791"/>
      </c:lineChart>
      <c:catAx>
        <c:axId val="335981375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35981791"/>
        <c:crosses val="autoZero"/>
        <c:auto val="1"/>
        <c:lblAlgn val="ctr"/>
        <c:lblOffset val="100"/>
        <c:noMultiLvlLbl val="0"/>
      </c:catAx>
      <c:valAx>
        <c:axId val="335981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35981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hand'!$C$17:$U$17</c:f>
              <c:numCache>
                <c:formatCode>#.##0</c:formatCode>
                <c:ptCount val="19"/>
                <c:pt idx="0">
                  <c:v>994.04499999999905</c:v>
                </c:pt>
                <c:pt idx="1">
                  <c:v>963.04499999999905</c:v>
                </c:pt>
                <c:pt idx="2">
                  <c:v>932.04499999999905</c:v>
                </c:pt>
                <c:pt idx="3">
                  <c:v>932.04499999999905</c:v>
                </c:pt>
                <c:pt idx="4">
                  <c:v>932.04499999999905</c:v>
                </c:pt>
                <c:pt idx="5">
                  <c:v>901.04499999999905</c:v>
                </c:pt>
                <c:pt idx="6">
                  <c:v>823.04499999999905</c:v>
                </c:pt>
                <c:pt idx="7">
                  <c:v>1167.0449999999992</c:v>
                </c:pt>
                <c:pt idx="8">
                  <c:v>1120.0449999999992</c:v>
                </c:pt>
                <c:pt idx="9">
                  <c:v>1089.0449999999992</c:v>
                </c:pt>
                <c:pt idx="10">
                  <c:v>1027.0449999999992</c:v>
                </c:pt>
                <c:pt idx="11">
                  <c:v>1113.0449999999992</c:v>
                </c:pt>
                <c:pt idx="12">
                  <c:v>1066.0449999999992</c:v>
                </c:pt>
                <c:pt idx="13">
                  <c:v>1066.0449999999992</c:v>
                </c:pt>
                <c:pt idx="14">
                  <c:v>1035.0449999999992</c:v>
                </c:pt>
                <c:pt idx="15">
                  <c:v>1019.0449999999992</c:v>
                </c:pt>
                <c:pt idx="16">
                  <c:v>957.04499999999916</c:v>
                </c:pt>
                <c:pt idx="17">
                  <c:v>863.04499999999916</c:v>
                </c:pt>
                <c:pt idx="18">
                  <c:v>847.04499999999916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A6-474F-8E09-7167D4DE4ED2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hand'!$C$38:$U$38</c:f>
              <c:numCache>
                <c:formatCode>#.##0</c:formatCode>
                <c:ptCount val="19"/>
                <c:pt idx="0">
                  <c:v>994.04499999999905</c:v>
                </c:pt>
                <c:pt idx="1">
                  <c:v>963.04499999999905</c:v>
                </c:pt>
                <c:pt idx="2">
                  <c:v>932.04499999999905</c:v>
                </c:pt>
                <c:pt idx="3">
                  <c:v>932.04499999999905</c:v>
                </c:pt>
                <c:pt idx="4">
                  <c:v>932.04499999999905</c:v>
                </c:pt>
                <c:pt idx="5">
                  <c:v>901.04499999999905</c:v>
                </c:pt>
                <c:pt idx="6">
                  <c:v>823.04499999999905</c:v>
                </c:pt>
                <c:pt idx="7">
                  <c:v>776.04499999999905</c:v>
                </c:pt>
                <c:pt idx="8">
                  <c:v>729.04499999999905</c:v>
                </c:pt>
                <c:pt idx="9">
                  <c:v>698.04499999999905</c:v>
                </c:pt>
                <c:pt idx="10">
                  <c:v>636.04499999999905</c:v>
                </c:pt>
                <c:pt idx="11">
                  <c:v>574.04499999999905</c:v>
                </c:pt>
                <c:pt idx="12">
                  <c:v>527.04499999999905</c:v>
                </c:pt>
                <c:pt idx="13">
                  <c:v>527.04499999999905</c:v>
                </c:pt>
                <c:pt idx="14">
                  <c:v>496.04499999999905</c:v>
                </c:pt>
                <c:pt idx="15">
                  <c:v>480.04499999999905</c:v>
                </c:pt>
                <c:pt idx="16">
                  <c:v>418.04499999999905</c:v>
                </c:pt>
                <c:pt idx="17">
                  <c:v>324.04499999999905</c:v>
                </c:pt>
                <c:pt idx="18">
                  <c:v>308.04499999999905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A6-474F-8E09-7167D4DE4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1447663"/>
        <c:axId val="321446831"/>
      </c:lineChart>
      <c:catAx>
        <c:axId val="321447663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446831"/>
        <c:crosses val="autoZero"/>
        <c:auto val="1"/>
        <c:lblAlgn val="ctr"/>
        <c:lblOffset val="100"/>
        <c:noMultiLvlLbl val="0"/>
      </c:catAx>
      <c:valAx>
        <c:axId val="321446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447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hand'!$C$18:$U$18</c:f>
              <c:numCache>
                <c:formatCode>#.##0</c:formatCode>
                <c:ptCount val="19"/>
                <c:pt idx="0">
                  <c:v>1383.202</c:v>
                </c:pt>
                <c:pt idx="1">
                  <c:v>15245.201999999999</c:v>
                </c:pt>
                <c:pt idx="2">
                  <c:v>15245.201999999999</c:v>
                </c:pt>
                <c:pt idx="3">
                  <c:v>15245.201999999999</c:v>
                </c:pt>
                <c:pt idx="4">
                  <c:v>14729.201999999999</c:v>
                </c:pt>
                <c:pt idx="5">
                  <c:v>13689.201999999999</c:v>
                </c:pt>
                <c:pt idx="6">
                  <c:v>12865.201999999999</c:v>
                </c:pt>
                <c:pt idx="7">
                  <c:v>12340.201999999999</c:v>
                </c:pt>
                <c:pt idx="8">
                  <c:v>23932.201999999997</c:v>
                </c:pt>
                <c:pt idx="9">
                  <c:v>23786.201999999997</c:v>
                </c:pt>
                <c:pt idx="10">
                  <c:v>23278.201999999997</c:v>
                </c:pt>
                <c:pt idx="11">
                  <c:v>21170.201999999997</c:v>
                </c:pt>
                <c:pt idx="12">
                  <c:v>34442.201999999997</c:v>
                </c:pt>
                <c:pt idx="13">
                  <c:v>34404.201999999997</c:v>
                </c:pt>
                <c:pt idx="14">
                  <c:v>34419.201999999997</c:v>
                </c:pt>
                <c:pt idx="15">
                  <c:v>33381.201999999997</c:v>
                </c:pt>
                <c:pt idx="16">
                  <c:v>75399.20199999999</c:v>
                </c:pt>
                <c:pt idx="17">
                  <c:v>74364.20199999999</c:v>
                </c:pt>
                <c:pt idx="18">
                  <c:v>74203.20199999999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78-41B9-8374-3055284FEF1F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hand'!$C$39:$U$39</c:f>
              <c:numCache>
                <c:formatCode>#.##0</c:formatCode>
                <c:ptCount val="19"/>
                <c:pt idx="0">
                  <c:v>1383.202</c:v>
                </c:pt>
                <c:pt idx="1">
                  <c:v>15245.201999999999</c:v>
                </c:pt>
                <c:pt idx="2">
                  <c:v>15245.201999999999</c:v>
                </c:pt>
                <c:pt idx="3">
                  <c:v>15245.201999999999</c:v>
                </c:pt>
                <c:pt idx="4">
                  <c:v>14729.201999999999</c:v>
                </c:pt>
                <c:pt idx="5">
                  <c:v>13689.201999999999</c:v>
                </c:pt>
                <c:pt idx="6">
                  <c:v>12865.201999999999</c:v>
                </c:pt>
                <c:pt idx="7">
                  <c:v>12340.201999999999</c:v>
                </c:pt>
                <c:pt idx="8">
                  <c:v>11862.201999999999</c:v>
                </c:pt>
                <c:pt idx="9">
                  <c:v>11716.201999999999</c:v>
                </c:pt>
                <c:pt idx="10">
                  <c:v>18283.201999999997</c:v>
                </c:pt>
                <c:pt idx="11">
                  <c:v>16175.201999999997</c:v>
                </c:pt>
                <c:pt idx="12">
                  <c:v>15047.201999999997</c:v>
                </c:pt>
                <c:pt idx="13">
                  <c:v>15009.201999999997</c:v>
                </c:pt>
                <c:pt idx="14">
                  <c:v>15009.201999999997</c:v>
                </c:pt>
                <c:pt idx="15">
                  <c:v>13971.201999999997</c:v>
                </c:pt>
                <c:pt idx="16">
                  <c:v>21046.201999999997</c:v>
                </c:pt>
                <c:pt idx="17">
                  <c:v>20011.201999999997</c:v>
                </c:pt>
                <c:pt idx="18">
                  <c:v>19850.201999999997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78-41B9-8374-3055284FE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6865247"/>
        <c:axId val="326867327"/>
      </c:lineChart>
      <c:catAx>
        <c:axId val="326865247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867327"/>
        <c:crosses val="autoZero"/>
        <c:auto val="1"/>
        <c:lblAlgn val="ctr"/>
        <c:lblOffset val="100"/>
        <c:noMultiLvlLbl val="0"/>
      </c:catAx>
      <c:valAx>
        <c:axId val="326867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865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KITAAE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hand'!$C$19:$U$19</c:f>
              <c:numCache>
                <c:formatCode>#.##0</c:formatCode>
                <c:ptCount val="19"/>
                <c:pt idx="0">
                  <c:v>298.51999999999902</c:v>
                </c:pt>
                <c:pt idx="1">
                  <c:v>281.51999999999902</c:v>
                </c:pt>
                <c:pt idx="2">
                  <c:v>264.51999999999902</c:v>
                </c:pt>
                <c:pt idx="3">
                  <c:v>264.51999999999902</c:v>
                </c:pt>
                <c:pt idx="4">
                  <c:v>264.51999999999902</c:v>
                </c:pt>
                <c:pt idx="5">
                  <c:v>247.51999999999902</c:v>
                </c:pt>
                <c:pt idx="6">
                  <c:v>203.51999999999902</c:v>
                </c:pt>
                <c:pt idx="7">
                  <c:v>373.51999999999902</c:v>
                </c:pt>
                <c:pt idx="8">
                  <c:v>347.51999999999902</c:v>
                </c:pt>
                <c:pt idx="9">
                  <c:v>330.51999999999902</c:v>
                </c:pt>
                <c:pt idx="10">
                  <c:v>295.51999999999902</c:v>
                </c:pt>
                <c:pt idx="11">
                  <c:v>260.51999999999902</c:v>
                </c:pt>
                <c:pt idx="12">
                  <c:v>234.51999999999902</c:v>
                </c:pt>
                <c:pt idx="13">
                  <c:v>234.51999999999902</c:v>
                </c:pt>
                <c:pt idx="14">
                  <c:v>217.51999999999902</c:v>
                </c:pt>
                <c:pt idx="15">
                  <c:v>208.51999999999902</c:v>
                </c:pt>
                <c:pt idx="16">
                  <c:v>173.51999999999902</c:v>
                </c:pt>
                <c:pt idx="17">
                  <c:v>317.51999999999902</c:v>
                </c:pt>
                <c:pt idx="18">
                  <c:v>308.51999999999902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3F-488E-8486-74E4D0F32E05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hand'!$C$40:$U$40</c:f>
              <c:numCache>
                <c:formatCode>#.##0</c:formatCode>
                <c:ptCount val="19"/>
                <c:pt idx="0">
                  <c:v>298.51999999999902</c:v>
                </c:pt>
                <c:pt idx="1">
                  <c:v>281.51999999999902</c:v>
                </c:pt>
                <c:pt idx="2">
                  <c:v>264.51999999999902</c:v>
                </c:pt>
                <c:pt idx="3">
                  <c:v>264.51999999999902</c:v>
                </c:pt>
                <c:pt idx="4">
                  <c:v>264.51999999999902</c:v>
                </c:pt>
                <c:pt idx="5">
                  <c:v>247.51999999999902</c:v>
                </c:pt>
                <c:pt idx="6">
                  <c:v>203.51999999999902</c:v>
                </c:pt>
                <c:pt idx="7">
                  <c:v>177.51999999999902</c:v>
                </c:pt>
                <c:pt idx="8">
                  <c:v>187.51999999999902</c:v>
                </c:pt>
                <c:pt idx="9">
                  <c:v>170.51999999999902</c:v>
                </c:pt>
                <c:pt idx="10">
                  <c:v>135.51999999999902</c:v>
                </c:pt>
                <c:pt idx="11">
                  <c:v>100.51999999999902</c:v>
                </c:pt>
                <c:pt idx="12">
                  <c:v>74.519999999999015</c:v>
                </c:pt>
                <c:pt idx="13">
                  <c:v>158.51999999999902</c:v>
                </c:pt>
                <c:pt idx="14">
                  <c:v>141.51999999999902</c:v>
                </c:pt>
                <c:pt idx="15">
                  <c:v>180.51999999999902</c:v>
                </c:pt>
                <c:pt idx="16">
                  <c:v>145.51999999999902</c:v>
                </c:pt>
                <c:pt idx="17">
                  <c:v>153.51999999999902</c:v>
                </c:pt>
                <c:pt idx="18">
                  <c:v>144.51999999999902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3F-488E-8486-74E4D0F32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0209839"/>
        <c:axId val="270210671"/>
      </c:lineChart>
      <c:catAx>
        <c:axId val="270209839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0210671"/>
        <c:crosses val="autoZero"/>
        <c:auto val="1"/>
        <c:lblAlgn val="ctr"/>
        <c:lblOffset val="100"/>
        <c:noMultiLvlLbl val="0"/>
      </c:catAx>
      <c:valAx>
        <c:axId val="270210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0209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KITAAF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hand'!$C$20:$U$20</c:f>
              <c:numCache>
                <c:formatCode>#.##0</c:formatCode>
                <c:ptCount val="19"/>
                <c:pt idx="0">
                  <c:v>95591.597999999896</c:v>
                </c:pt>
                <c:pt idx="1">
                  <c:v>110918.5979999999</c:v>
                </c:pt>
                <c:pt idx="2">
                  <c:v>104467.5979999999</c:v>
                </c:pt>
                <c:pt idx="3">
                  <c:v>98586.597999999896</c:v>
                </c:pt>
                <c:pt idx="4">
                  <c:v>90357.597999999896</c:v>
                </c:pt>
                <c:pt idx="5">
                  <c:v>99735.597999999896</c:v>
                </c:pt>
                <c:pt idx="6">
                  <c:v>125870.59799999988</c:v>
                </c:pt>
                <c:pt idx="7">
                  <c:v>132335.59799999988</c:v>
                </c:pt>
                <c:pt idx="8">
                  <c:v>117121.59799999988</c:v>
                </c:pt>
                <c:pt idx="9">
                  <c:v>109315.59799999988</c:v>
                </c:pt>
                <c:pt idx="10">
                  <c:v>90993.597999999882</c:v>
                </c:pt>
                <c:pt idx="11">
                  <c:v>85495.597999999882</c:v>
                </c:pt>
                <c:pt idx="12">
                  <c:v>94743.597999999882</c:v>
                </c:pt>
                <c:pt idx="13">
                  <c:v>91392.597999999882</c:v>
                </c:pt>
                <c:pt idx="14">
                  <c:v>88210.597999999882</c:v>
                </c:pt>
                <c:pt idx="15">
                  <c:v>88943.597999999882</c:v>
                </c:pt>
                <c:pt idx="16">
                  <c:v>85833.597999999882</c:v>
                </c:pt>
                <c:pt idx="17">
                  <c:v>40021.597999999882</c:v>
                </c:pt>
                <c:pt idx="18">
                  <c:v>24706.597999999882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3B-419E-9A9E-2BEF27CC5320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hand'!$C$41:$U$41</c:f>
              <c:numCache>
                <c:formatCode>#.##0</c:formatCode>
                <c:ptCount val="19"/>
                <c:pt idx="0">
                  <c:v>95591.597999999896</c:v>
                </c:pt>
                <c:pt idx="1">
                  <c:v>110918.5979999999</c:v>
                </c:pt>
                <c:pt idx="2">
                  <c:v>104467.5979999999</c:v>
                </c:pt>
                <c:pt idx="3">
                  <c:v>98586.597999999896</c:v>
                </c:pt>
                <c:pt idx="4">
                  <c:v>90357.597999999896</c:v>
                </c:pt>
                <c:pt idx="5">
                  <c:v>99735.597999999896</c:v>
                </c:pt>
                <c:pt idx="6">
                  <c:v>125870.59799999988</c:v>
                </c:pt>
                <c:pt idx="7">
                  <c:v>105959.59799999988</c:v>
                </c:pt>
                <c:pt idx="8">
                  <c:v>90745.597999999882</c:v>
                </c:pt>
                <c:pt idx="9">
                  <c:v>82939.597999999882</c:v>
                </c:pt>
                <c:pt idx="10">
                  <c:v>105710.59799999988</c:v>
                </c:pt>
                <c:pt idx="11">
                  <c:v>92676.597999999882</c:v>
                </c:pt>
                <c:pt idx="12">
                  <c:v>103594.59799999988</c:v>
                </c:pt>
                <c:pt idx="13">
                  <c:v>96475.597999999882</c:v>
                </c:pt>
                <c:pt idx="14">
                  <c:v>85757.597999999882</c:v>
                </c:pt>
                <c:pt idx="15">
                  <c:v>79538.597999999882</c:v>
                </c:pt>
                <c:pt idx="16">
                  <c:v>66408.597999999882</c:v>
                </c:pt>
                <c:pt idx="17">
                  <c:v>20596.597999999882</c:v>
                </c:pt>
                <c:pt idx="18">
                  <c:v>47339.597999999882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3B-419E-9A9E-2BEF27CC5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4772207"/>
        <c:axId val="1364776783"/>
      </c:lineChart>
      <c:catAx>
        <c:axId val="1364772207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4776783"/>
        <c:crosses val="autoZero"/>
        <c:auto val="1"/>
        <c:lblAlgn val="ctr"/>
        <c:lblOffset val="100"/>
        <c:noMultiLvlLbl val="0"/>
      </c:catAx>
      <c:valAx>
        <c:axId val="1364776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4772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hand'!$C$4:$U$4</c:f>
              <c:numCache>
                <c:formatCode>#.##0</c:formatCode>
                <c:ptCount val="19"/>
                <c:pt idx="0">
                  <c:v>64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62</c:v>
                </c:pt>
                <c:pt idx="5">
                  <c:v>71</c:v>
                </c:pt>
                <c:pt idx="6">
                  <c:v>47</c:v>
                </c:pt>
                <c:pt idx="7">
                  <c:v>35</c:v>
                </c:pt>
                <c:pt idx="8">
                  <c:v>57</c:v>
                </c:pt>
                <c:pt idx="9">
                  <c:v>29</c:v>
                </c:pt>
                <c:pt idx="10">
                  <c:v>1</c:v>
                </c:pt>
                <c:pt idx="11">
                  <c:v>33</c:v>
                </c:pt>
                <c:pt idx="12">
                  <c:v>39</c:v>
                </c:pt>
                <c:pt idx="13">
                  <c:v>46</c:v>
                </c:pt>
                <c:pt idx="14">
                  <c:v>43</c:v>
                </c:pt>
                <c:pt idx="15">
                  <c:v>59</c:v>
                </c:pt>
                <c:pt idx="16">
                  <c:v>57</c:v>
                </c:pt>
                <c:pt idx="17">
                  <c:v>54</c:v>
                </c:pt>
                <c:pt idx="18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06-4870-9EC7-32DC1D0C70EE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hand'!$C$25:$U$25</c:f>
              <c:numCache>
                <c:formatCode>#.##0</c:formatCode>
                <c:ptCount val="19"/>
                <c:pt idx="0">
                  <c:v>64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62</c:v>
                </c:pt>
                <c:pt idx="5">
                  <c:v>71</c:v>
                </c:pt>
                <c:pt idx="6">
                  <c:v>47</c:v>
                </c:pt>
                <c:pt idx="7">
                  <c:v>145</c:v>
                </c:pt>
                <c:pt idx="8">
                  <c:v>121</c:v>
                </c:pt>
                <c:pt idx="9">
                  <c:v>93</c:v>
                </c:pt>
                <c:pt idx="10">
                  <c:v>65</c:v>
                </c:pt>
                <c:pt idx="11">
                  <c:v>41</c:v>
                </c:pt>
                <c:pt idx="12">
                  <c:v>5</c:v>
                </c:pt>
                <c:pt idx="13">
                  <c:v>69</c:v>
                </c:pt>
                <c:pt idx="14">
                  <c:v>66</c:v>
                </c:pt>
                <c:pt idx="15">
                  <c:v>115</c:v>
                </c:pt>
                <c:pt idx="16">
                  <c:v>113</c:v>
                </c:pt>
                <c:pt idx="17">
                  <c:v>146</c:v>
                </c:pt>
                <c:pt idx="18">
                  <c:v>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06-4870-9EC7-32DC1D0C7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815"/>
        <c:axId val="156735"/>
      </c:lineChart>
      <c:catAx>
        <c:axId val="158815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735"/>
        <c:crosses val="autoZero"/>
        <c:auto val="1"/>
        <c:lblAlgn val="ctr"/>
        <c:lblOffset val="100"/>
        <c:noMultiLvlLbl val="0"/>
      </c:catAx>
      <c:valAx>
        <c:axId val="156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8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hand'!$C$5:$U$5</c:f>
              <c:numCache>
                <c:formatCode>#.##0</c:formatCode>
                <c:ptCount val="19"/>
                <c:pt idx="0">
                  <c:v>48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44</c:v>
                </c:pt>
                <c:pt idx="5">
                  <c:v>54</c:v>
                </c:pt>
                <c:pt idx="6">
                  <c:v>62</c:v>
                </c:pt>
                <c:pt idx="7">
                  <c:v>84</c:v>
                </c:pt>
                <c:pt idx="8">
                  <c:v>96</c:v>
                </c:pt>
                <c:pt idx="9">
                  <c:v>106</c:v>
                </c:pt>
                <c:pt idx="10">
                  <c:v>96</c:v>
                </c:pt>
                <c:pt idx="11">
                  <c:v>79</c:v>
                </c:pt>
                <c:pt idx="12">
                  <c:v>53</c:v>
                </c:pt>
                <c:pt idx="13">
                  <c:v>60</c:v>
                </c:pt>
                <c:pt idx="14">
                  <c:v>48</c:v>
                </c:pt>
                <c:pt idx="15">
                  <c:v>36</c:v>
                </c:pt>
                <c:pt idx="16">
                  <c:v>50</c:v>
                </c:pt>
                <c:pt idx="17">
                  <c:v>38</c:v>
                </c:pt>
                <c:pt idx="18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BE-4CDF-9530-9965D9D5E46F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hand'!$C$26:$U$26</c:f>
              <c:numCache>
                <c:formatCode>#.##0</c:formatCode>
                <c:ptCount val="19"/>
                <c:pt idx="0">
                  <c:v>48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44</c:v>
                </c:pt>
                <c:pt idx="5">
                  <c:v>54</c:v>
                </c:pt>
                <c:pt idx="6">
                  <c:v>62</c:v>
                </c:pt>
                <c:pt idx="7">
                  <c:v>217</c:v>
                </c:pt>
                <c:pt idx="8">
                  <c:v>181</c:v>
                </c:pt>
                <c:pt idx="9">
                  <c:v>139</c:v>
                </c:pt>
                <c:pt idx="10">
                  <c:v>97</c:v>
                </c:pt>
                <c:pt idx="11">
                  <c:v>127</c:v>
                </c:pt>
                <c:pt idx="12">
                  <c:v>73</c:v>
                </c:pt>
                <c:pt idx="13">
                  <c:v>103</c:v>
                </c:pt>
                <c:pt idx="14">
                  <c:v>91</c:v>
                </c:pt>
                <c:pt idx="15">
                  <c:v>157</c:v>
                </c:pt>
                <c:pt idx="16">
                  <c:v>149</c:v>
                </c:pt>
                <c:pt idx="17">
                  <c:v>192</c:v>
                </c:pt>
                <c:pt idx="18">
                  <c:v>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BE-4CDF-9530-9965D9D5E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46223"/>
        <c:axId val="302452047"/>
      </c:lineChart>
      <c:catAx>
        <c:axId val="302446223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2452047"/>
        <c:crosses val="autoZero"/>
        <c:auto val="1"/>
        <c:lblAlgn val="ctr"/>
        <c:lblOffset val="100"/>
        <c:noMultiLvlLbl val="0"/>
      </c:catAx>
      <c:valAx>
        <c:axId val="30245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2446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hand'!$C$6:$U$6</c:f>
              <c:numCache>
                <c:formatCode>#.##0</c:formatCode>
                <c:ptCount val="19"/>
                <c:pt idx="0">
                  <c:v>38</c:v>
                </c:pt>
                <c:pt idx="1">
                  <c:v>18</c:v>
                </c:pt>
                <c:pt idx="2">
                  <c:v>18</c:v>
                </c:pt>
                <c:pt idx="3">
                  <c:v>60</c:v>
                </c:pt>
                <c:pt idx="4">
                  <c:v>60</c:v>
                </c:pt>
                <c:pt idx="5">
                  <c:v>70</c:v>
                </c:pt>
                <c:pt idx="6">
                  <c:v>58</c:v>
                </c:pt>
                <c:pt idx="7">
                  <c:v>68</c:v>
                </c:pt>
                <c:pt idx="8">
                  <c:v>56</c:v>
                </c:pt>
                <c:pt idx="9">
                  <c:v>76</c:v>
                </c:pt>
                <c:pt idx="10">
                  <c:v>62</c:v>
                </c:pt>
                <c:pt idx="11">
                  <c:v>82</c:v>
                </c:pt>
                <c:pt idx="12">
                  <c:v>105</c:v>
                </c:pt>
                <c:pt idx="13">
                  <c:v>97</c:v>
                </c:pt>
                <c:pt idx="14">
                  <c:v>79</c:v>
                </c:pt>
                <c:pt idx="15">
                  <c:v>77</c:v>
                </c:pt>
                <c:pt idx="16">
                  <c:v>65</c:v>
                </c:pt>
                <c:pt idx="17">
                  <c:v>47</c:v>
                </c:pt>
                <c:pt idx="18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79-464F-A9C7-3EBC148F7EF9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hand'!$C$27:$U$27</c:f>
              <c:numCache>
                <c:formatCode>#.##0</c:formatCode>
                <c:ptCount val="19"/>
                <c:pt idx="0">
                  <c:v>38</c:v>
                </c:pt>
                <c:pt idx="1">
                  <c:v>18</c:v>
                </c:pt>
                <c:pt idx="2">
                  <c:v>18</c:v>
                </c:pt>
                <c:pt idx="3">
                  <c:v>60</c:v>
                </c:pt>
                <c:pt idx="4">
                  <c:v>60</c:v>
                </c:pt>
                <c:pt idx="5">
                  <c:v>70</c:v>
                </c:pt>
                <c:pt idx="6">
                  <c:v>58</c:v>
                </c:pt>
                <c:pt idx="7">
                  <c:v>73</c:v>
                </c:pt>
                <c:pt idx="8">
                  <c:v>61</c:v>
                </c:pt>
                <c:pt idx="9">
                  <c:v>47</c:v>
                </c:pt>
                <c:pt idx="10">
                  <c:v>33</c:v>
                </c:pt>
                <c:pt idx="11">
                  <c:v>21</c:v>
                </c:pt>
                <c:pt idx="12">
                  <c:v>3</c:v>
                </c:pt>
                <c:pt idx="13">
                  <c:v>35</c:v>
                </c:pt>
                <c:pt idx="14">
                  <c:v>17</c:v>
                </c:pt>
                <c:pt idx="15">
                  <c:v>25</c:v>
                </c:pt>
                <c:pt idx="16">
                  <c:v>13</c:v>
                </c:pt>
                <c:pt idx="17">
                  <c:v>13</c:v>
                </c:pt>
                <c:pt idx="18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79-464F-A9C7-3EBC148F7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231"/>
        <c:axId val="157983"/>
      </c:lineChart>
      <c:catAx>
        <c:axId val="159231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983"/>
        <c:crosses val="autoZero"/>
        <c:auto val="1"/>
        <c:lblAlgn val="ctr"/>
        <c:lblOffset val="100"/>
        <c:noMultiLvlLbl val="0"/>
      </c:catAx>
      <c:valAx>
        <c:axId val="157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hand'!$C$7:$U$7</c:f>
              <c:numCache>
                <c:formatCode>#.##0</c:formatCode>
                <c:ptCount val="19"/>
                <c:pt idx="0">
                  <c:v>38</c:v>
                </c:pt>
                <c:pt idx="1">
                  <c:v>18</c:v>
                </c:pt>
                <c:pt idx="2">
                  <c:v>18</c:v>
                </c:pt>
                <c:pt idx="3">
                  <c:v>42</c:v>
                </c:pt>
                <c:pt idx="4">
                  <c:v>42</c:v>
                </c:pt>
                <c:pt idx="5">
                  <c:v>68</c:v>
                </c:pt>
                <c:pt idx="6">
                  <c:v>56</c:v>
                </c:pt>
                <c:pt idx="7">
                  <c:v>60</c:v>
                </c:pt>
                <c:pt idx="8">
                  <c:v>69</c:v>
                </c:pt>
                <c:pt idx="9">
                  <c:v>87</c:v>
                </c:pt>
                <c:pt idx="10">
                  <c:v>73</c:v>
                </c:pt>
                <c:pt idx="11">
                  <c:v>75</c:v>
                </c:pt>
                <c:pt idx="12">
                  <c:v>57</c:v>
                </c:pt>
                <c:pt idx="13">
                  <c:v>61</c:v>
                </c:pt>
                <c:pt idx="14">
                  <c:v>55</c:v>
                </c:pt>
                <c:pt idx="15">
                  <c:v>49</c:v>
                </c:pt>
                <c:pt idx="16">
                  <c:v>45</c:v>
                </c:pt>
                <c:pt idx="17">
                  <c:v>39</c:v>
                </c:pt>
                <c:pt idx="18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33-46D2-9F89-BEA23A4629A6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hand'!$C$28:$U$28</c:f>
              <c:numCache>
                <c:formatCode>#.##0</c:formatCode>
                <c:ptCount val="19"/>
                <c:pt idx="0">
                  <c:v>38</c:v>
                </c:pt>
                <c:pt idx="1">
                  <c:v>18</c:v>
                </c:pt>
                <c:pt idx="2">
                  <c:v>18</c:v>
                </c:pt>
                <c:pt idx="3">
                  <c:v>42</c:v>
                </c:pt>
                <c:pt idx="4">
                  <c:v>42</c:v>
                </c:pt>
                <c:pt idx="5">
                  <c:v>68</c:v>
                </c:pt>
                <c:pt idx="6">
                  <c:v>56</c:v>
                </c:pt>
                <c:pt idx="7">
                  <c:v>73</c:v>
                </c:pt>
                <c:pt idx="8">
                  <c:v>61</c:v>
                </c:pt>
                <c:pt idx="9">
                  <c:v>47</c:v>
                </c:pt>
                <c:pt idx="10">
                  <c:v>33</c:v>
                </c:pt>
                <c:pt idx="11">
                  <c:v>51</c:v>
                </c:pt>
                <c:pt idx="12">
                  <c:v>33</c:v>
                </c:pt>
                <c:pt idx="13">
                  <c:v>25</c:v>
                </c:pt>
                <c:pt idx="14">
                  <c:v>41</c:v>
                </c:pt>
                <c:pt idx="15">
                  <c:v>35</c:v>
                </c:pt>
                <c:pt idx="16">
                  <c:v>63</c:v>
                </c:pt>
                <c:pt idx="17">
                  <c:v>57</c:v>
                </c:pt>
                <c:pt idx="18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33-46D2-9F89-BEA23A462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3938031"/>
        <c:axId val="2113935535"/>
      </c:lineChart>
      <c:catAx>
        <c:axId val="2113938031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13935535"/>
        <c:crosses val="autoZero"/>
        <c:auto val="1"/>
        <c:lblAlgn val="ctr"/>
        <c:lblOffset val="100"/>
        <c:noMultiLvlLbl val="0"/>
      </c:catAx>
      <c:valAx>
        <c:axId val="2113935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13938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hand'!$C$8:$U$8</c:f>
              <c:numCache>
                <c:formatCode>#.##0</c:formatCode>
                <c:ptCount val="19"/>
                <c:pt idx="0">
                  <c:v>38</c:v>
                </c:pt>
                <c:pt idx="1">
                  <c:v>18</c:v>
                </c:pt>
                <c:pt idx="2">
                  <c:v>18</c:v>
                </c:pt>
                <c:pt idx="3">
                  <c:v>39</c:v>
                </c:pt>
                <c:pt idx="4">
                  <c:v>76</c:v>
                </c:pt>
                <c:pt idx="5">
                  <c:v>81</c:v>
                </c:pt>
                <c:pt idx="6">
                  <c:v>69</c:v>
                </c:pt>
                <c:pt idx="7">
                  <c:v>71</c:v>
                </c:pt>
                <c:pt idx="8">
                  <c:v>59</c:v>
                </c:pt>
                <c:pt idx="9">
                  <c:v>45</c:v>
                </c:pt>
                <c:pt idx="10">
                  <c:v>53</c:v>
                </c:pt>
                <c:pt idx="11">
                  <c:v>41</c:v>
                </c:pt>
                <c:pt idx="12">
                  <c:v>47</c:v>
                </c:pt>
                <c:pt idx="13">
                  <c:v>39</c:v>
                </c:pt>
                <c:pt idx="14">
                  <c:v>33</c:v>
                </c:pt>
                <c:pt idx="15">
                  <c:v>35</c:v>
                </c:pt>
                <c:pt idx="16">
                  <c:v>31</c:v>
                </c:pt>
                <c:pt idx="17">
                  <c:v>42</c:v>
                </c:pt>
                <c:pt idx="18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7E-4A41-9B18-A29675EE7D22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hand'!$C$29:$U$29</c:f>
              <c:numCache>
                <c:formatCode>#.##0</c:formatCode>
                <c:ptCount val="19"/>
                <c:pt idx="0">
                  <c:v>38</c:v>
                </c:pt>
                <c:pt idx="1">
                  <c:v>18</c:v>
                </c:pt>
                <c:pt idx="2">
                  <c:v>18</c:v>
                </c:pt>
                <c:pt idx="3">
                  <c:v>39</c:v>
                </c:pt>
                <c:pt idx="4">
                  <c:v>76</c:v>
                </c:pt>
                <c:pt idx="5">
                  <c:v>81</c:v>
                </c:pt>
                <c:pt idx="6">
                  <c:v>69</c:v>
                </c:pt>
                <c:pt idx="7">
                  <c:v>57</c:v>
                </c:pt>
                <c:pt idx="8">
                  <c:v>61</c:v>
                </c:pt>
                <c:pt idx="9">
                  <c:v>47</c:v>
                </c:pt>
                <c:pt idx="10">
                  <c:v>63</c:v>
                </c:pt>
                <c:pt idx="11">
                  <c:v>51</c:v>
                </c:pt>
                <c:pt idx="12">
                  <c:v>33</c:v>
                </c:pt>
                <c:pt idx="13">
                  <c:v>25</c:v>
                </c:pt>
                <c:pt idx="14">
                  <c:v>41</c:v>
                </c:pt>
                <c:pt idx="15">
                  <c:v>35</c:v>
                </c:pt>
                <c:pt idx="16">
                  <c:v>63</c:v>
                </c:pt>
                <c:pt idx="17">
                  <c:v>57</c:v>
                </c:pt>
                <c:pt idx="18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7E-4A41-9B18-A29675EE7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1967"/>
        <c:axId val="16366543"/>
      </c:lineChart>
      <c:catAx>
        <c:axId val="16361967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66543"/>
        <c:crosses val="autoZero"/>
        <c:auto val="1"/>
        <c:lblAlgn val="ctr"/>
        <c:lblOffset val="100"/>
        <c:noMultiLvlLbl val="0"/>
      </c:catAx>
      <c:valAx>
        <c:axId val="16366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6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hand'!$C$9:$U$9</c:f>
              <c:numCache>
                <c:formatCode>#.##0</c:formatCode>
                <c:ptCount val="19"/>
                <c:pt idx="0">
                  <c:v>60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68</c:v>
                </c:pt>
                <c:pt idx="5">
                  <c:v>68</c:v>
                </c:pt>
                <c:pt idx="6">
                  <c:v>86</c:v>
                </c:pt>
                <c:pt idx="7">
                  <c:v>120</c:v>
                </c:pt>
                <c:pt idx="8">
                  <c:v>123</c:v>
                </c:pt>
                <c:pt idx="9">
                  <c:v>95</c:v>
                </c:pt>
                <c:pt idx="10">
                  <c:v>67</c:v>
                </c:pt>
                <c:pt idx="11">
                  <c:v>85</c:v>
                </c:pt>
                <c:pt idx="12">
                  <c:v>95</c:v>
                </c:pt>
                <c:pt idx="13">
                  <c:v>79</c:v>
                </c:pt>
                <c:pt idx="14">
                  <c:v>73</c:v>
                </c:pt>
                <c:pt idx="15">
                  <c:v>91</c:v>
                </c:pt>
                <c:pt idx="16">
                  <c:v>87</c:v>
                </c:pt>
                <c:pt idx="17">
                  <c:v>101</c:v>
                </c:pt>
                <c:pt idx="18">
                  <c:v>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D9-4838-B33D-A74E01369E0B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hand'!$C$30:$U$30</c:f>
              <c:numCache>
                <c:formatCode>#.##0</c:formatCode>
                <c:ptCount val="19"/>
                <c:pt idx="0">
                  <c:v>60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68</c:v>
                </c:pt>
                <c:pt idx="5">
                  <c:v>68</c:v>
                </c:pt>
                <c:pt idx="6">
                  <c:v>86</c:v>
                </c:pt>
                <c:pt idx="7">
                  <c:v>145</c:v>
                </c:pt>
                <c:pt idx="8">
                  <c:v>121</c:v>
                </c:pt>
                <c:pt idx="9">
                  <c:v>93</c:v>
                </c:pt>
                <c:pt idx="10">
                  <c:v>65</c:v>
                </c:pt>
                <c:pt idx="11">
                  <c:v>91</c:v>
                </c:pt>
                <c:pt idx="12">
                  <c:v>55</c:v>
                </c:pt>
                <c:pt idx="13">
                  <c:v>39</c:v>
                </c:pt>
                <c:pt idx="14">
                  <c:v>87</c:v>
                </c:pt>
                <c:pt idx="15">
                  <c:v>81</c:v>
                </c:pt>
                <c:pt idx="16">
                  <c:v>141</c:v>
                </c:pt>
                <c:pt idx="17">
                  <c:v>135</c:v>
                </c:pt>
                <c:pt idx="18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D9-4838-B33D-A74E01369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7875279"/>
        <c:axId val="327875695"/>
      </c:lineChart>
      <c:catAx>
        <c:axId val="327875279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7875695"/>
        <c:crosses val="autoZero"/>
        <c:auto val="1"/>
        <c:lblAlgn val="ctr"/>
        <c:lblOffset val="100"/>
        <c:noMultiLvlLbl val="0"/>
      </c:catAx>
      <c:valAx>
        <c:axId val="32787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7875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hand'!$C$10:$U$10</c:f>
              <c:numCache>
                <c:formatCode>#.##0</c:formatCode>
                <c:ptCount val="19"/>
                <c:pt idx="0">
                  <c:v>19</c:v>
                </c:pt>
                <c:pt idx="1">
                  <c:v>9</c:v>
                </c:pt>
                <c:pt idx="2">
                  <c:v>9</c:v>
                </c:pt>
                <c:pt idx="3">
                  <c:v>33</c:v>
                </c:pt>
                <c:pt idx="4">
                  <c:v>33</c:v>
                </c:pt>
                <c:pt idx="5">
                  <c:v>42</c:v>
                </c:pt>
                <c:pt idx="6">
                  <c:v>36</c:v>
                </c:pt>
                <c:pt idx="7">
                  <c:v>51</c:v>
                </c:pt>
                <c:pt idx="8">
                  <c:v>57</c:v>
                </c:pt>
                <c:pt idx="9">
                  <c:v>50</c:v>
                </c:pt>
                <c:pt idx="10">
                  <c:v>43</c:v>
                </c:pt>
                <c:pt idx="11">
                  <c:v>37</c:v>
                </c:pt>
                <c:pt idx="12">
                  <c:v>45</c:v>
                </c:pt>
                <c:pt idx="13">
                  <c:v>41</c:v>
                </c:pt>
                <c:pt idx="14">
                  <c:v>52</c:v>
                </c:pt>
                <c:pt idx="15">
                  <c:v>40</c:v>
                </c:pt>
                <c:pt idx="16">
                  <c:v>32</c:v>
                </c:pt>
                <c:pt idx="17">
                  <c:v>20</c:v>
                </c:pt>
                <c:pt idx="18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20-4028-9914-438E5FDB36FD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hand'!$C$31:$U$31</c:f>
              <c:numCache>
                <c:formatCode>#.##0</c:formatCode>
                <c:ptCount val="19"/>
                <c:pt idx="0">
                  <c:v>19</c:v>
                </c:pt>
                <c:pt idx="1">
                  <c:v>9</c:v>
                </c:pt>
                <c:pt idx="2">
                  <c:v>9</c:v>
                </c:pt>
                <c:pt idx="3">
                  <c:v>33</c:v>
                </c:pt>
                <c:pt idx="4">
                  <c:v>33</c:v>
                </c:pt>
                <c:pt idx="5">
                  <c:v>42</c:v>
                </c:pt>
                <c:pt idx="6">
                  <c:v>36</c:v>
                </c:pt>
                <c:pt idx="7">
                  <c:v>30</c:v>
                </c:pt>
                <c:pt idx="8">
                  <c:v>31</c:v>
                </c:pt>
                <c:pt idx="9">
                  <c:v>24</c:v>
                </c:pt>
                <c:pt idx="10">
                  <c:v>17</c:v>
                </c:pt>
                <c:pt idx="11">
                  <c:v>22</c:v>
                </c:pt>
                <c:pt idx="12">
                  <c:v>13</c:v>
                </c:pt>
                <c:pt idx="13">
                  <c:v>18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-4</c:v>
                </c:pt>
                <c:pt idx="18">
                  <c:v>-9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20-4028-9914-438E5FDB3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505119"/>
        <c:axId val="318507615"/>
      </c:lineChart>
      <c:catAx>
        <c:axId val="318505119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8507615"/>
        <c:crosses val="autoZero"/>
        <c:auto val="1"/>
        <c:lblAlgn val="ctr"/>
        <c:lblOffset val="100"/>
        <c:noMultiLvlLbl val="0"/>
      </c:catAx>
      <c:valAx>
        <c:axId val="318507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8505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KITAH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MRP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hand'!$C$11:$U$11</c:f>
              <c:numCache>
                <c:formatCode>#.##0</c:formatCode>
                <c:ptCount val="19"/>
                <c:pt idx="0">
                  <c:v>64</c:v>
                </c:pt>
                <c:pt idx="1">
                  <c:v>6</c:v>
                </c:pt>
                <c:pt idx="2">
                  <c:v>38</c:v>
                </c:pt>
                <c:pt idx="3">
                  <c:v>76</c:v>
                </c:pt>
                <c:pt idx="4">
                  <c:v>114</c:v>
                </c:pt>
                <c:pt idx="5">
                  <c:v>106</c:v>
                </c:pt>
                <c:pt idx="6">
                  <c:v>102</c:v>
                </c:pt>
                <c:pt idx="7">
                  <c:v>82</c:v>
                </c:pt>
                <c:pt idx="8">
                  <c:v>76</c:v>
                </c:pt>
                <c:pt idx="9">
                  <c:v>66</c:v>
                </c:pt>
                <c:pt idx="10">
                  <c:v>48</c:v>
                </c:pt>
                <c:pt idx="11">
                  <c:v>32</c:v>
                </c:pt>
                <c:pt idx="12">
                  <c:v>16</c:v>
                </c:pt>
                <c:pt idx="13">
                  <c:v>6</c:v>
                </c:pt>
                <c:pt idx="14">
                  <c:v>34</c:v>
                </c:pt>
                <c:pt idx="15">
                  <c:v>63</c:v>
                </c:pt>
                <c:pt idx="16">
                  <c:v>61</c:v>
                </c:pt>
                <c:pt idx="17">
                  <c:v>58</c:v>
                </c:pt>
                <c:pt idx="18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6F-4E21-B7AF-002FD38F87FC}"/>
            </c:ext>
          </c:extLst>
        </c:ser>
        <c:ser>
          <c:idx val="1"/>
          <c:order val="1"/>
          <c:tx>
            <c:v>DDMRP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'matrice on hand'!$C$32:$U$32</c:f>
              <c:numCache>
                <c:formatCode>#.##0</c:formatCode>
                <c:ptCount val="19"/>
                <c:pt idx="0">
                  <c:v>64</c:v>
                </c:pt>
                <c:pt idx="1">
                  <c:v>6</c:v>
                </c:pt>
                <c:pt idx="2">
                  <c:v>6</c:v>
                </c:pt>
                <c:pt idx="3">
                  <c:v>38</c:v>
                </c:pt>
                <c:pt idx="4">
                  <c:v>76</c:v>
                </c:pt>
                <c:pt idx="5">
                  <c:v>68</c:v>
                </c:pt>
                <c:pt idx="6">
                  <c:v>64</c:v>
                </c:pt>
                <c:pt idx="7">
                  <c:v>289</c:v>
                </c:pt>
                <c:pt idx="8">
                  <c:v>241</c:v>
                </c:pt>
                <c:pt idx="9">
                  <c:v>185</c:v>
                </c:pt>
                <c:pt idx="10">
                  <c:v>129</c:v>
                </c:pt>
                <c:pt idx="11">
                  <c:v>81</c:v>
                </c:pt>
                <c:pt idx="12">
                  <c:v>117</c:v>
                </c:pt>
                <c:pt idx="13">
                  <c:v>85</c:v>
                </c:pt>
                <c:pt idx="14">
                  <c:v>182</c:v>
                </c:pt>
                <c:pt idx="15">
                  <c:v>179</c:v>
                </c:pt>
                <c:pt idx="16">
                  <c:v>305</c:v>
                </c:pt>
                <c:pt idx="17">
                  <c:v>302</c:v>
                </c:pt>
                <c:pt idx="18">
                  <c:v>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6F-4E21-B7AF-002FD38F8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423903"/>
        <c:axId val="302422239"/>
      </c:lineChart>
      <c:catAx>
        <c:axId val="302423903"/>
        <c:scaling>
          <c:orientation val="minMax"/>
        </c:scaling>
        <c:delete val="0"/>
        <c:axPos val="b"/>
        <c:numFmt formatCode="Standard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2422239"/>
        <c:crosses val="autoZero"/>
        <c:auto val="1"/>
        <c:lblAlgn val="ctr"/>
        <c:lblOffset val="100"/>
        <c:noMultiLvlLbl val="0"/>
      </c:catAx>
      <c:valAx>
        <c:axId val="302422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.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02423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13" Type="http://schemas.openxmlformats.org/officeDocument/2006/relationships/chart" Target="../charts/chart14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12" Type="http://schemas.openxmlformats.org/officeDocument/2006/relationships/chart" Target="../charts/chart13.xml"/><Relationship Id="rId17" Type="http://schemas.openxmlformats.org/officeDocument/2006/relationships/chart" Target="../charts/chart18.xml"/><Relationship Id="rId2" Type="http://schemas.openxmlformats.org/officeDocument/2006/relationships/chart" Target="../charts/chart3.xml"/><Relationship Id="rId16" Type="http://schemas.openxmlformats.org/officeDocument/2006/relationships/chart" Target="../charts/chart17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5" Type="http://schemas.openxmlformats.org/officeDocument/2006/relationships/chart" Target="../charts/chart1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Relationship Id="rId1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298132</xdr:colOff>
      <xdr:row>7</xdr:row>
      <xdr:rowOff>153352</xdr:rowOff>
    </xdr:from>
    <xdr:to>
      <xdr:col>10</xdr:col>
      <xdr:colOff>656272</xdr:colOff>
      <xdr:row>22</xdr:row>
      <xdr:rowOff>178117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21443C1-488C-4363-B571-1A353D6FB4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190500</xdr:colOff>
      <xdr:row>2</xdr:row>
      <xdr:rowOff>152400</xdr:rowOff>
    </xdr:from>
    <xdr:to>
      <xdr:col>23</xdr:col>
      <xdr:colOff>438150</xdr:colOff>
      <xdr:row>2</xdr:row>
      <xdr:rowOff>161925</xdr:rowOff>
    </xdr:to>
    <xdr:cxnSp macro="">
      <xdr:nvCxnSpPr>
        <xdr:cNvPr id="3" name="Connettore 2 2">
          <a:extLst>
            <a:ext uri="{FF2B5EF4-FFF2-40B4-BE49-F238E27FC236}">
              <a16:creationId xmlns:a16="http://schemas.microsoft.com/office/drawing/2014/main" id="{B78268DC-57E7-41AB-8D19-32E40F43CF01}"/>
            </a:ext>
          </a:extLst>
        </xdr:cNvPr>
        <xdr:cNvCxnSpPr/>
      </xdr:nvCxnSpPr>
      <xdr:spPr>
        <a:xfrm>
          <a:off x="15792450" y="733425"/>
          <a:ext cx="1485900" cy="9525"/>
        </a:xfrm>
        <a:prstGeom prst="straightConnector1">
          <a:avLst/>
        </a:prstGeom>
        <a:ln w="762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304800</xdr:colOff>
      <xdr:row>15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FF264F5-3A76-4FEC-B6F8-5DA5E7BB9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7</xdr:col>
      <xdr:colOff>304800</xdr:colOff>
      <xdr:row>31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ED2A747-6D4C-4FCE-88D3-CD91C66E9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304800</xdr:colOff>
      <xdr:row>47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A91332D7-9A4E-499E-99B7-63E18761E3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7</xdr:col>
      <xdr:colOff>304800</xdr:colOff>
      <xdr:row>63</xdr:row>
      <xdr:rowOff>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0257A2F-98D1-4DC1-89CD-65AC3973C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7</xdr:col>
      <xdr:colOff>304800</xdr:colOff>
      <xdr:row>79</xdr:row>
      <xdr:rowOff>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F5EBBBB0-B680-42BE-B7D7-AC37103A00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80</xdr:row>
      <xdr:rowOff>0</xdr:rowOff>
    </xdr:from>
    <xdr:to>
      <xdr:col>7</xdr:col>
      <xdr:colOff>304800</xdr:colOff>
      <xdr:row>95</xdr:row>
      <xdr:rowOff>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76844077-CB1B-43A2-9F2F-A6070BFEDA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95</xdr:row>
      <xdr:rowOff>152400</xdr:rowOff>
    </xdr:from>
    <xdr:to>
      <xdr:col>7</xdr:col>
      <xdr:colOff>304800</xdr:colOff>
      <xdr:row>110</xdr:row>
      <xdr:rowOff>152400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7BA6713A-D2AF-4FD6-919A-461734C39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112</xdr:row>
      <xdr:rowOff>0</xdr:rowOff>
    </xdr:from>
    <xdr:to>
      <xdr:col>7</xdr:col>
      <xdr:colOff>304800</xdr:colOff>
      <xdr:row>127</xdr:row>
      <xdr:rowOff>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3024D0F2-5E22-40F6-9C18-7A59855945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128</xdr:row>
      <xdr:rowOff>0</xdr:rowOff>
    </xdr:from>
    <xdr:to>
      <xdr:col>7</xdr:col>
      <xdr:colOff>304800</xdr:colOff>
      <xdr:row>143</xdr:row>
      <xdr:rowOff>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F03F9DC6-F138-438C-9B8E-8CF4FEC97B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144</xdr:row>
      <xdr:rowOff>0</xdr:rowOff>
    </xdr:from>
    <xdr:to>
      <xdr:col>7</xdr:col>
      <xdr:colOff>304800</xdr:colOff>
      <xdr:row>159</xdr:row>
      <xdr:rowOff>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AF31DF7-BBCC-43ED-A595-FC5343951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160</xdr:row>
      <xdr:rowOff>0</xdr:rowOff>
    </xdr:from>
    <xdr:to>
      <xdr:col>7</xdr:col>
      <xdr:colOff>304800</xdr:colOff>
      <xdr:row>175</xdr:row>
      <xdr:rowOff>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63A25F24-AF74-4CAA-8AAD-9DBFE19331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176</xdr:row>
      <xdr:rowOff>0</xdr:rowOff>
    </xdr:from>
    <xdr:to>
      <xdr:col>7</xdr:col>
      <xdr:colOff>304800</xdr:colOff>
      <xdr:row>191</xdr:row>
      <xdr:rowOff>0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C52390F8-5DE1-4B9D-9026-B805228D4A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192</xdr:row>
      <xdr:rowOff>0</xdr:rowOff>
    </xdr:from>
    <xdr:to>
      <xdr:col>7</xdr:col>
      <xdr:colOff>304800</xdr:colOff>
      <xdr:row>207</xdr:row>
      <xdr:rowOff>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276892E9-B46B-4387-A1E5-A1EE484F58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208</xdr:row>
      <xdr:rowOff>0</xdr:rowOff>
    </xdr:from>
    <xdr:to>
      <xdr:col>7</xdr:col>
      <xdr:colOff>304800</xdr:colOff>
      <xdr:row>223</xdr:row>
      <xdr:rowOff>0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1A809D06-B904-4D2F-9312-1DBA48132E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224</xdr:row>
      <xdr:rowOff>0</xdr:rowOff>
    </xdr:from>
    <xdr:to>
      <xdr:col>7</xdr:col>
      <xdr:colOff>304800</xdr:colOff>
      <xdr:row>239</xdr:row>
      <xdr:rowOff>0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A57F2500-ABFD-482A-B398-67675A018B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240</xdr:row>
      <xdr:rowOff>0</xdr:rowOff>
    </xdr:from>
    <xdr:to>
      <xdr:col>7</xdr:col>
      <xdr:colOff>304800</xdr:colOff>
      <xdr:row>255</xdr:row>
      <xdr:rowOff>0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8A1257AC-5545-4CEA-9D70-99448CBE24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256</xdr:row>
      <xdr:rowOff>0</xdr:rowOff>
    </xdr:from>
    <xdr:to>
      <xdr:col>7</xdr:col>
      <xdr:colOff>304800</xdr:colOff>
      <xdr:row>271</xdr:row>
      <xdr:rowOff>0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C51F9A84-4CCF-4B5C-9746-91C38827B3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N-HAND"/>
      <sheetName val="ON-ORDER"/>
      <sheetName val="SALES ORDER"/>
      <sheetName val="ARRIVI"/>
      <sheetName val="Risultati MRP"/>
    </sheetNames>
    <sheetDataSet>
      <sheetData sheetId="0">
        <row r="2">
          <cell r="K2">
            <v>35</v>
          </cell>
          <cell r="L2">
            <v>57</v>
          </cell>
          <cell r="M2">
            <v>29</v>
          </cell>
          <cell r="N2">
            <v>1</v>
          </cell>
          <cell r="O2">
            <v>33</v>
          </cell>
          <cell r="P2">
            <v>39</v>
          </cell>
          <cell r="Q2">
            <v>46</v>
          </cell>
          <cell r="R2">
            <v>43</v>
          </cell>
          <cell r="S2">
            <v>59</v>
          </cell>
          <cell r="T2">
            <v>57</v>
          </cell>
          <cell r="U2">
            <v>54</v>
          </cell>
          <cell r="V2">
            <v>50</v>
          </cell>
        </row>
        <row r="3">
          <cell r="K3">
            <v>84</v>
          </cell>
          <cell r="L3">
            <v>96</v>
          </cell>
          <cell r="M3">
            <v>106</v>
          </cell>
          <cell r="N3">
            <v>96</v>
          </cell>
          <cell r="O3">
            <v>79</v>
          </cell>
          <cell r="P3">
            <v>53</v>
          </cell>
          <cell r="Q3">
            <v>60</v>
          </cell>
          <cell r="R3">
            <v>48</v>
          </cell>
          <cell r="S3">
            <v>36</v>
          </cell>
          <cell r="T3">
            <v>50</v>
          </cell>
          <cell r="U3">
            <v>38</v>
          </cell>
          <cell r="V3">
            <v>22</v>
          </cell>
        </row>
        <row r="4">
          <cell r="K4">
            <v>68</v>
          </cell>
          <cell r="L4">
            <v>56</v>
          </cell>
          <cell r="M4">
            <v>76</v>
          </cell>
          <cell r="N4">
            <v>62</v>
          </cell>
          <cell r="O4">
            <v>82</v>
          </cell>
          <cell r="P4">
            <v>105</v>
          </cell>
          <cell r="Q4">
            <v>97</v>
          </cell>
          <cell r="R4">
            <v>79</v>
          </cell>
          <cell r="S4">
            <v>77</v>
          </cell>
          <cell r="T4">
            <v>65</v>
          </cell>
          <cell r="U4">
            <v>47</v>
          </cell>
          <cell r="V4">
            <v>23</v>
          </cell>
        </row>
        <row r="5">
          <cell r="K5">
            <v>60</v>
          </cell>
          <cell r="L5">
            <v>69</v>
          </cell>
          <cell r="M5">
            <v>87</v>
          </cell>
          <cell r="N5">
            <v>73</v>
          </cell>
          <cell r="O5">
            <v>75</v>
          </cell>
          <cell r="P5">
            <v>57</v>
          </cell>
          <cell r="Q5">
            <v>61</v>
          </cell>
          <cell r="R5">
            <v>55</v>
          </cell>
          <cell r="S5">
            <v>49</v>
          </cell>
          <cell r="T5">
            <v>45</v>
          </cell>
          <cell r="U5">
            <v>39</v>
          </cell>
          <cell r="V5">
            <v>31</v>
          </cell>
        </row>
        <row r="6">
          <cell r="K6">
            <v>71</v>
          </cell>
          <cell r="L6">
            <v>59</v>
          </cell>
          <cell r="M6">
            <v>45</v>
          </cell>
          <cell r="N6">
            <v>53</v>
          </cell>
          <cell r="O6">
            <v>41</v>
          </cell>
          <cell r="P6">
            <v>47</v>
          </cell>
          <cell r="Q6">
            <v>39</v>
          </cell>
          <cell r="R6">
            <v>33</v>
          </cell>
          <cell r="S6">
            <v>35</v>
          </cell>
          <cell r="T6">
            <v>31</v>
          </cell>
          <cell r="U6">
            <v>42</v>
          </cell>
          <cell r="V6">
            <v>34</v>
          </cell>
        </row>
        <row r="7">
          <cell r="K7">
            <v>120</v>
          </cell>
          <cell r="L7">
            <v>123</v>
          </cell>
          <cell r="M7">
            <v>95</v>
          </cell>
          <cell r="N7">
            <v>67</v>
          </cell>
          <cell r="O7">
            <v>85</v>
          </cell>
          <cell r="P7">
            <v>95</v>
          </cell>
          <cell r="Q7">
            <v>79</v>
          </cell>
          <cell r="R7">
            <v>73</v>
          </cell>
          <cell r="S7">
            <v>91</v>
          </cell>
          <cell r="T7">
            <v>87</v>
          </cell>
          <cell r="U7">
            <v>101</v>
          </cell>
          <cell r="V7">
            <v>93</v>
          </cell>
        </row>
        <row r="8">
          <cell r="K8">
            <v>51</v>
          </cell>
          <cell r="L8">
            <v>57</v>
          </cell>
          <cell r="M8">
            <v>50</v>
          </cell>
          <cell r="N8">
            <v>43</v>
          </cell>
          <cell r="O8">
            <v>37</v>
          </cell>
          <cell r="P8">
            <v>45</v>
          </cell>
          <cell r="Q8">
            <v>41</v>
          </cell>
          <cell r="R8">
            <v>52</v>
          </cell>
          <cell r="S8">
            <v>40</v>
          </cell>
          <cell r="T8">
            <v>32</v>
          </cell>
          <cell r="U8">
            <v>20</v>
          </cell>
          <cell r="V8">
            <v>4</v>
          </cell>
        </row>
        <row r="9">
          <cell r="K9">
            <v>82</v>
          </cell>
          <cell r="L9">
            <v>76</v>
          </cell>
          <cell r="M9">
            <v>66</v>
          </cell>
          <cell r="N9">
            <v>48</v>
          </cell>
          <cell r="O9">
            <v>32</v>
          </cell>
          <cell r="P9">
            <v>16</v>
          </cell>
          <cell r="Q9">
            <v>6</v>
          </cell>
          <cell r="R9">
            <v>34</v>
          </cell>
          <cell r="S9">
            <v>63</v>
          </cell>
          <cell r="T9">
            <v>61</v>
          </cell>
          <cell r="U9">
            <v>58</v>
          </cell>
          <cell r="V9">
            <v>54</v>
          </cell>
        </row>
        <row r="10">
          <cell r="K10">
            <v>45</v>
          </cell>
          <cell r="L10">
            <v>64</v>
          </cell>
          <cell r="M10">
            <v>50</v>
          </cell>
          <cell r="N10">
            <v>54</v>
          </cell>
          <cell r="O10">
            <v>42</v>
          </cell>
          <cell r="P10">
            <v>57</v>
          </cell>
          <cell r="Q10">
            <v>91</v>
          </cell>
          <cell r="R10">
            <v>67</v>
          </cell>
          <cell r="S10">
            <v>59</v>
          </cell>
          <cell r="T10">
            <v>43</v>
          </cell>
          <cell r="U10">
            <v>40</v>
          </cell>
          <cell r="V10">
            <v>8</v>
          </cell>
        </row>
        <row r="11">
          <cell r="K11">
            <v>50</v>
          </cell>
          <cell r="L11">
            <v>56</v>
          </cell>
          <cell r="M11">
            <v>42</v>
          </cell>
          <cell r="N11">
            <v>36</v>
          </cell>
          <cell r="O11">
            <v>24</v>
          </cell>
          <cell r="P11">
            <v>17</v>
          </cell>
          <cell r="Q11">
            <v>9</v>
          </cell>
          <cell r="R11">
            <v>21</v>
          </cell>
          <cell r="S11">
            <v>15</v>
          </cell>
          <cell r="T11">
            <v>33</v>
          </cell>
          <cell r="U11">
            <v>27</v>
          </cell>
          <cell r="V11">
            <v>19</v>
          </cell>
        </row>
        <row r="12">
          <cell r="K12">
            <v>66</v>
          </cell>
          <cell r="L12">
            <v>78</v>
          </cell>
          <cell r="M12">
            <v>64</v>
          </cell>
          <cell r="N12">
            <v>39</v>
          </cell>
          <cell r="O12">
            <v>52</v>
          </cell>
          <cell r="P12">
            <v>35</v>
          </cell>
          <cell r="Q12">
            <v>11</v>
          </cell>
          <cell r="R12">
            <v>41</v>
          </cell>
          <cell r="S12">
            <v>35</v>
          </cell>
          <cell r="T12">
            <v>85</v>
          </cell>
          <cell r="U12">
            <v>79</v>
          </cell>
          <cell r="V12">
            <v>71</v>
          </cell>
        </row>
        <row r="13">
          <cell r="K13">
            <v>216155.80099999989</v>
          </cell>
          <cell r="L13">
            <v>217803.80099999989</v>
          </cell>
          <cell r="M13">
            <v>229733.80099999989</v>
          </cell>
          <cell r="N13">
            <v>223192.80099999989</v>
          </cell>
          <cell r="O13">
            <v>217247.80099999989</v>
          </cell>
          <cell r="P13">
            <v>248043.80099999989</v>
          </cell>
          <cell r="Q13">
            <v>249581.80099999989</v>
          </cell>
          <cell r="R13">
            <v>249563.80099999989</v>
          </cell>
          <cell r="S13">
            <v>265534.80099999986</v>
          </cell>
          <cell r="T13">
            <v>279022.80099999986</v>
          </cell>
          <cell r="U13">
            <v>301874.80099999986</v>
          </cell>
          <cell r="V13">
            <v>310754.80099999986</v>
          </cell>
        </row>
        <row r="14">
          <cell r="K14">
            <v>80601.27199999991</v>
          </cell>
          <cell r="L14">
            <v>71474.27199999991</v>
          </cell>
          <cell r="M14">
            <v>69274.27199999991</v>
          </cell>
          <cell r="N14">
            <v>56526.27199999991</v>
          </cell>
          <cell r="O14">
            <v>65702.27199999991</v>
          </cell>
          <cell r="P14">
            <v>47810.27199999991</v>
          </cell>
          <cell r="Q14">
            <v>40425.27199999991</v>
          </cell>
          <cell r="R14">
            <v>42437.27199999991</v>
          </cell>
          <cell r="S14">
            <v>50323.27199999991</v>
          </cell>
          <cell r="T14">
            <v>58813.27199999991</v>
          </cell>
          <cell r="U14">
            <v>42880.27199999991</v>
          </cell>
          <cell r="V14">
            <v>29827.27199999991</v>
          </cell>
        </row>
        <row r="15">
          <cell r="K15">
            <v>1167.0449999999992</v>
          </cell>
          <cell r="L15">
            <v>1120.0449999999992</v>
          </cell>
          <cell r="M15">
            <v>1089.0449999999992</v>
          </cell>
          <cell r="N15">
            <v>1027.0449999999992</v>
          </cell>
          <cell r="O15">
            <v>1113.0449999999992</v>
          </cell>
          <cell r="P15">
            <v>1066.0449999999992</v>
          </cell>
          <cell r="Q15">
            <v>1066.0449999999992</v>
          </cell>
          <cell r="R15">
            <v>1035.0449999999992</v>
          </cell>
          <cell r="S15">
            <v>1019.0449999999992</v>
          </cell>
          <cell r="T15">
            <v>957.04499999999916</v>
          </cell>
          <cell r="U15">
            <v>863.04499999999916</v>
          </cell>
          <cell r="V15">
            <v>847.04499999999916</v>
          </cell>
        </row>
        <row r="16">
          <cell r="K16">
            <v>12340.201999999999</v>
          </cell>
          <cell r="L16">
            <v>23932.201999999997</v>
          </cell>
          <cell r="M16">
            <v>23786.201999999997</v>
          </cell>
          <cell r="N16">
            <v>23278.201999999997</v>
          </cell>
          <cell r="O16">
            <v>21170.201999999997</v>
          </cell>
          <cell r="P16">
            <v>34442.201999999997</v>
          </cell>
          <cell r="Q16">
            <v>34404.201999999997</v>
          </cell>
          <cell r="R16">
            <v>34419.201999999997</v>
          </cell>
          <cell r="S16">
            <v>33381.201999999997</v>
          </cell>
          <cell r="T16">
            <v>75399.20199999999</v>
          </cell>
          <cell r="U16">
            <v>74364.20199999999</v>
          </cell>
          <cell r="V16">
            <v>74203.20199999999</v>
          </cell>
        </row>
        <row r="17">
          <cell r="K17">
            <v>373.51999999999902</v>
          </cell>
          <cell r="L17">
            <v>347.51999999999902</v>
          </cell>
          <cell r="M17">
            <v>330.51999999999902</v>
          </cell>
          <cell r="N17">
            <v>295.51999999999902</v>
          </cell>
          <cell r="O17">
            <v>260.51999999999902</v>
          </cell>
          <cell r="P17">
            <v>234.51999999999902</v>
          </cell>
          <cell r="Q17">
            <v>234.51999999999902</v>
          </cell>
          <cell r="R17">
            <v>217.51999999999902</v>
          </cell>
          <cell r="S17">
            <v>208.51999999999902</v>
          </cell>
          <cell r="T17">
            <v>173.51999999999902</v>
          </cell>
          <cell r="U17">
            <v>317.51999999999902</v>
          </cell>
          <cell r="V17">
            <v>308.51999999999902</v>
          </cell>
        </row>
        <row r="18">
          <cell r="K18">
            <v>132335.59799999988</v>
          </cell>
          <cell r="L18">
            <v>117121.59799999988</v>
          </cell>
          <cell r="M18">
            <v>109315.59799999988</v>
          </cell>
          <cell r="N18">
            <v>90993.597999999882</v>
          </cell>
          <cell r="O18">
            <v>85495.597999999882</v>
          </cell>
          <cell r="P18">
            <v>94743.597999999882</v>
          </cell>
          <cell r="Q18">
            <v>91392.597999999882</v>
          </cell>
          <cell r="R18">
            <v>88210.597999999882</v>
          </cell>
          <cell r="S18">
            <v>88943.597999999882</v>
          </cell>
          <cell r="T18">
            <v>85833.597999999882</v>
          </cell>
          <cell r="U18">
            <v>40021.597999999882</v>
          </cell>
          <cell r="V18">
            <v>24706.597999999882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7B848-6CF8-47F6-B03F-B5CDB7033F37}">
  <dimension ref="A1:Y24"/>
  <sheetViews>
    <sheetView tabSelected="1" topLeftCell="B1" workbookViewId="0">
      <selection activeCell="H14" sqref="H14"/>
    </sheetView>
  </sheetViews>
  <sheetFormatPr defaultRowHeight="14.4" x14ac:dyDescent="0.3"/>
  <cols>
    <col min="1" max="1" width="0" hidden="1" customWidth="1"/>
    <col min="3" max="3" width="7.109375" style="6" bestFit="1" customWidth="1"/>
    <col min="4" max="4" width="16.44140625" style="6" customWidth="1"/>
    <col min="5" max="5" width="7.88671875" style="6" customWidth="1"/>
    <col min="6" max="6" width="16.5546875" style="6" customWidth="1"/>
    <col min="7" max="7" width="8.5546875" style="6" customWidth="1"/>
    <col min="8" max="8" width="17.6640625" style="6" customWidth="1"/>
    <col min="10" max="10" width="12" bestFit="1" customWidth="1"/>
  </cols>
  <sheetData>
    <row r="1" spans="1:25" ht="14.4" customHeight="1" x14ac:dyDescent="0.3">
      <c r="A1" s="7"/>
      <c r="B1" s="40" t="s">
        <v>0</v>
      </c>
      <c r="C1" s="40"/>
      <c r="D1" s="40"/>
      <c r="E1" s="40"/>
      <c r="F1" s="40"/>
      <c r="G1" s="40"/>
      <c r="H1" s="40"/>
      <c r="I1" s="41"/>
      <c r="J1" s="42"/>
      <c r="K1" s="36"/>
    </row>
    <row r="2" spans="1:25" ht="14.4" customHeight="1" x14ac:dyDescent="0.3">
      <c r="A2" s="35"/>
      <c r="B2" s="40"/>
      <c r="C2" s="40"/>
      <c r="D2" s="40"/>
      <c r="E2" s="40"/>
      <c r="F2" s="40"/>
      <c r="G2" s="40"/>
      <c r="H2" s="40"/>
      <c r="I2" s="41"/>
      <c r="J2" s="42"/>
      <c r="K2" s="36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5" ht="14.4" customHeight="1" x14ac:dyDescent="0.3">
      <c r="A3" s="35"/>
      <c r="B3" s="40"/>
      <c r="C3" s="40"/>
      <c r="D3" s="40"/>
      <c r="E3" s="40"/>
      <c r="F3" s="40"/>
      <c r="G3" s="40"/>
      <c r="H3" s="40"/>
      <c r="I3" s="41"/>
      <c r="J3" s="42"/>
      <c r="K3" s="36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Y3" t="e">
        <f>AVERAGE(L3:W3)</f>
        <v>#DIV/0!</v>
      </c>
    </row>
    <row r="4" spans="1:25" x14ac:dyDescent="0.3">
      <c r="A4" s="4"/>
      <c r="B4" s="34"/>
      <c r="C4" s="43" t="s">
        <v>22</v>
      </c>
      <c r="D4" s="43"/>
      <c r="E4" s="44" t="s">
        <v>23</v>
      </c>
      <c r="F4" s="44"/>
      <c r="G4" s="45" t="s">
        <v>55</v>
      </c>
      <c r="H4" s="45"/>
      <c r="I4" s="41"/>
      <c r="J4" s="42"/>
      <c r="K4" s="36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Y4" t="e">
        <f t="shared" ref="Y4:Y19" si="0">AVERAGE(L4:W4)</f>
        <v>#DIV/0!</v>
      </c>
    </row>
    <row r="5" spans="1:25" s="9" customFormat="1" ht="35.4" customHeight="1" x14ac:dyDescent="0.3">
      <c r="A5" s="8" t="s">
        <v>1</v>
      </c>
      <c r="B5" s="29" t="s">
        <v>2</v>
      </c>
      <c r="C5" s="30" t="s">
        <v>3</v>
      </c>
      <c r="D5" s="30" t="s">
        <v>21</v>
      </c>
      <c r="E5" s="31" t="s">
        <v>3</v>
      </c>
      <c r="F5" s="31" t="s">
        <v>21</v>
      </c>
      <c r="G5" s="29" t="s">
        <v>3</v>
      </c>
      <c r="H5" s="29" t="s">
        <v>21</v>
      </c>
      <c r="I5" s="32" t="s">
        <v>24</v>
      </c>
      <c r="J5" s="33" t="s">
        <v>25</v>
      </c>
      <c r="K5" s="39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Y5" s="9" t="e">
        <f t="shared" si="0"/>
        <v>#DIV/0!</v>
      </c>
    </row>
    <row r="6" spans="1:25" x14ac:dyDescent="0.3">
      <c r="A6" s="2">
        <v>84025612</v>
      </c>
      <c r="B6" s="22" t="s">
        <v>4</v>
      </c>
      <c r="C6" s="23">
        <v>8</v>
      </c>
      <c r="D6" s="24">
        <f>AVERAGE('[1]ON-HAND'!$K$2:$V$2)</f>
        <v>41.916666666666664</v>
      </c>
      <c r="E6" s="25">
        <v>4</v>
      </c>
      <c r="F6" s="24">
        <v>97.25</v>
      </c>
      <c r="G6" s="26">
        <f>E6-C6</f>
        <v>-4</v>
      </c>
      <c r="H6" s="27">
        <f>F6-D6</f>
        <v>55.333333333333336</v>
      </c>
      <c r="I6" s="28">
        <v>7.57</v>
      </c>
      <c r="J6" s="18">
        <f>H6*I6</f>
        <v>418.87333333333339</v>
      </c>
      <c r="K6" s="36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Y6" t="e">
        <f t="shared" si="0"/>
        <v>#DIV/0!</v>
      </c>
    </row>
    <row r="7" spans="1:25" x14ac:dyDescent="0.3">
      <c r="A7" s="2">
        <v>84025606</v>
      </c>
      <c r="B7" s="11" t="s">
        <v>5</v>
      </c>
      <c r="C7" s="12">
        <v>9</v>
      </c>
      <c r="D7" s="13">
        <f>AVERAGE('[1]ON-HAND'!$K$3:$V$3)</f>
        <v>64</v>
      </c>
      <c r="E7" s="14">
        <v>6</v>
      </c>
      <c r="F7" s="13">
        <v>147.58333333333334</v>
      </c>
      <c r="G7" s="15">
        <f t="shared" ref="G7:G22" si="1">E7-C7</f>
        <v>-3</v>
      </c>
      <c r="H7" s="16">
        <f t="shared" ref="H7:H22" si="2">F7-D7</f>
        <v>83.583333333333343</v>
      </c>
      <c r="I7" s="17">
        <v>17.8</v>
      </c>
      <c r="J7" s="18">
        <f t="shared" ref="J7:J22" si="3">H7*I7</f>
        <v>1487.7833333333335</v>
      </c>
      <c r="K7" s="36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Y7" t="e">
        <f t="shared" si="0"/>
        <v>#DIV/0!</v>
      </c>
    </row>
    <row r="8" spans="1:25" x14ac:dyDescent="0.3">
      <c r="A8" s="2">
        <v>84025607</v>
      </c>
      <c r="B8" s="11" t="s">
        <v>6</v>
      </c>
      <c r="C8" s="12">
        <v>8</v>
      </c>
      <c r="D8" s="13">
        <f>AVERAGE('[1]ON-HAND'!$K$4:$V$4)</f>
        <v>69.75</v>
      </c>
      <c r="E8" s="14">
        <v>5</v>
      </c>
      <c r="F8" s="13">
        <v>29.416666666666668</v>
      </c>
      <c r="G8" s="15">
        <f t="shared" si="1"/>
        <v>-3</v>
      </c>
      <c r="H8" s="19">
        <f t="shared" si="2"/>
        <v>-40.333333333333329</v>
      </c>
      <c r="I8" s="17">
        <v>19.55</v>
      </c>
      <c r="J8" s="20">
        <f t="shared" si="3"/>
        <v>-788.51666666666665</v>
      </c>
      <c r="K8" s="36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Y8" t="e">
        <f t="shared" si="0"/>
        <v>#DIV/0!</v>
      </c>
    </row>
    <row r="9" spans="1:25" x14ac:dyDescent="0.3">
      <c r="A9" s="2">
        <v>84025608</v>
      </c>
      <c r="B9" s="11" t="s">
        <v>7</v>
      </c>
      <c r="C9" s="12">
        <v>6</v>
      </c>
      <c r="D9" s="13">
        <f>AVERAGE('[1]ON-HAND'!$K$5:$V$5)</f>
        <v>58.416666666666664</v>
      </c>
      <c r="E9" s="14">
        <v>5</v>
      </c>
      <c r="F9" s="13">
        <v>49.25</v>
      </c>
      <c r="G9" s="15">
        <f t="shared" si="1"/>
        <v>-1</v>
      </c>
      <c r="H9" s="19">
        <f t="shared" si="2"/>
        <v>-9.1666666666666643</v>
      </c>
      <c r="I9" s="17">
        <v>25.9</v>
      </c>
      <c r="J9" s="20">
        <f t="shared" si="3"/>
        <v>-237.4166666666666</v>
      </c>
      <c r="K9" s="36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Y9" t="e">
        <f t="shared" si="0"/>
        <v>#DIV/0!</v>
      </c>
    </row>
    <row r="10" spans="1:25" x14ac:dyDescent="0.3">
      <c r="A10" s="2">
        <v>84025609</v>
      </c>
      <c r="B10" s="11" t="s">
        <v>8</v>
      </c>
      <c r="C10" s="12">
        <v>10</v>
      </c>
      <c r="D10" s="13">
        <f>AVERAGE('[1]ON-HAND'!$K$6:$V$6)</f>
        <v>44.166666666666664</v>
      </c>
      <c r="E10" s="14">
        <v>5</v>
      </c>
      <c r="F10" s="13">
        <v>50.416666666666664</v>
      </c>
      <c r="G10" s="15">
        <f t="shared" si="1"/>
        <v>-5</v>
      </c>
      <c r="H10" s="16">
        <f t="shared" si="2"/>
        <v>6.25</v>
      </c>
      <c r="I10" s="17">
        <v>14.62</v>
      </c>
      <c r="J10" s="18">
        <f t="shared" si="3"/>
        <v>91.375</v>
      </c>
      <c r="K10" s="36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Y10" t="e">
        <f t="shared" si="0"/>
        <v>#DIV/0!</v>
      </c>
    </row>
    <row r="11" spans="1:25" x14ac:dyDescent="0.3">
      <c r="A11" s="2">
        <v>84025610</v>
      </c>
      <c r="B11" s="11" t="s">
        <v>9</v>
      </c>
      <c r="C11" s="12">
        <v>10</v>
      </c>
      <c r="D11" s="13">
        <f>AVERAGE('[1]ON-HAND'!$K$7:$V$7)</f>
        <v>92.416666666666671</v>
      </c>
      <c r="E11" s="14">
        <v>5</v>
      </c>
      <c r="F11" s="13">
        <v>102.16666666666667</v>
      </c>
      <c r="G11" s="15">
        <f t="shared" si="1"/>
        <v>-5</v>
      </c>
      <c r="H11" s="16">
        <f t="shared" si="2"/>
        <v>9.75</v>
      </c>
      <c r="I11" s="17">
        <v>63.81</v>
      </c>
      <c r="J11" s="18">
        <f t="shared" si="3"/>
        <v>622.14750000000004</v>
      </c>
      <c r="K11" s="36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Y11" t="e">
        <f t="shared" si="0"/>
        <v>#DIV/0!</v>
      </c>
    </row>
    <row r="12" spans="1:25" x14ac:dyDescent="0.3">
      <c r="A12" s="2">
        <v>84025611</v>
      </c>
      <c r="B12" s="11" t="s">
        <v>10</v>
      </c>
      <c r="C12" s="12">
        <v>7</v>
      </c>
      <c r="D12" s="13">
        <f>AVERAGE('[1]ON-HAND'!$K$8:$V$8)</f>
        <v>39.333333333333336</v>
      </c>
      <c r="E12" s="14">
        <v>6</v>
      </c>
      <c r="F12" s="13">
        <v>13.583333333333334</v>
      </c>
      <c r="G12" s="15">
        <f t="shared" si="1"/>
        <v>-1</v>
      </c>
      <c r="H12" s="19">
        <f t="shared" si="2"/>
        <v>-25.75</v>
      </c>
      <c r="I12" s="17">
        <v>17.97</v>
      </c>
      <c r="J12" s="20">
        <f t="shared" si="3"/>
        <v>-462.72749999999996</v>
      </c>
      <c r="K12" s="36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Y12" t="e">
        <f t="shared" si="0"/>
        <v>#DIV/0!</v>
      </c>
    </row>
    <row r="13" spans="1:25" x14ac:dyDescent="0.3">
      <c r="A13" s="2">
        <v>84017437</v>
      </c>
      <c r="B13" s="11" t="s">
        <v>11</v>
      </c>
      <c r="C13" s="12">
        <v>8</v>
      </c>
      <c r="D13" s="13">
        <f>AVERAGE('[1]ON-HAND'!$K$9:$V$9)</f>
        <v>49.666666666666664</v>
      </c>
      <c r="E13" s="14">
        <v>5</v>
      </c>
      <c r="F13" s="13">
        <v>207.16666666666666</v>
      </c>
      <c r="G13" s="15">
        <f t="shared" si="1"/>
        <v>-3</v>
      </c>
      <c r="H13" s="16">
        <f t="shared" si="2"/>
        <v>157.5</v>
      </c>
      <c r="I13" s="17">
        <v>6.21</v>
      </c>
      <c r="J13" s="18">
        <f t="shared" si="3"/>
        <v>978.07500000000005</v>
      </c>
      <c r="K13" s="36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Y13" t="e">
        <f t="shared" si="0"/>
        <v>#DIV/0!</v>
      </c>
    </row>
    <row r="14" spans="1:25" x14ac:dyDescent="0.3">
      <c r="A14" s="2">
        <v>84025614</v>
      </c>
      <c r="B14" s="11" t="s">
        <v>12</v>
      </c>
      <c r="C14" s="12">
        <v>10</v>
      </c>
      <c r="D14" s="13">
        <f>AVERAGE('[1]ON-HAND'!$K$10:$V$10)</f>
        <v>51.666666666666664</v>
      </c>
      <c r="E14" s="14">
        <v>5</v>
      </c>
      <c r="F14" s="13">
        <v>18.083333333333332</v>
      </c>
      <c r="G14" s="15">
        <f t="shared" si="1"/>
        <v>-5</v>
      </c>
      <c r="H14" s="19">
        <f t="shared" si="2"/>
        <v>-33.583333333333329</v>
      </c>
      <c r="I14" s="17">
        <v>9.4</v>
      </c>
      <c r="J14" s="20">
        <f t="shared" si="3"/>
        <v>-315.68333333333328</v>
      </c>
      <c r="K14" s="36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Y14" t="e">
        <f t="shared" si="0"/>
        <v>#DIV/0!</v>
      </c>
    </row>
    <row r="15" spans="1:25" x14ac:dyDescent="0.3">
      <c r="A15" s="2">
        <v>84025615</v>
      </c>
      <c r="B15" s="11" t="s">
        <v>13</v>
      </c>
      <c r="C15" s="12">
        <v>9</v>
      </c>
      <c r="D15" s="13">
        <f>AVERAGE('[1]ON-HAND'!$K$11:$V$11)</f>
        <v>29.083333333333332</v>
      </c>
      <c r="E15" s="14">
        <v>5</v>
      </c>
      <c r="F15" s="13">
        <v>43.166666666666664</v>
      </c>
      <c r="G15" s="15">
        <f t="shared" si="1"/>
        <v>-4</v>
      </c>
      <c r="H15" s="16">
        <f t="shared" si="2"/>
        <v>14.083333333333332</v>
      </c>
      <c r="I15" s="17">
        <v>6.21</v>
      </c>
      <c r="J15" s="18">
        <f t="shared" si="3"/>
        <v>87.457499999999996</v>
      </c>
      <c r="K15" s="36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Y15" t="e">
        <f t="shared" si="0"/>
        <v>#DIV/0!</v>
      </c>
    </row>
    <row r="16" spans="1:25" x14ac:dyDescent="0.3">
      <c r="A16" s="2">
        <v>84034016</v>
      </c>
      <c r="B16" s="11" t="s">
        <v>14</v>
      </c>
      <c r="C16" s="12">
        <v>9</v>
      </c>
      <c r="D16" s="13">
        <f>AVERAGE('[1]ON-HAND'!$K$12:$V$12)</f>
        <v>54.666666666666664</v>
      </c>
      <c r="E16" s="14">
        <v>6</v>
      </c>
      <c r="F16" s="13">
        <v>161.75</v>
      </c>
      <c r="G16" s="15">
        <f t="shared" si="1"/>
        <v>-3</v>
      </c>
      <c r="H16" s="16">
        <f t="shared" si="2"/>
        <v>107.08333333333334</v>
      </c>
      <c r="I16" s="17">
        <v>4.2</v>
      </c>
      <c r="J16" s="18">
        <f t="shared" si="3"/>
        <v>449.75000000000006</v>
      </c>
      <c r="K16" s="36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Y16" t="e">
        <f t="shared" si="0"/>
        <v>#DIV/0!</v>
      </c>
    </row>
    <row r="17" spans="1:25" x14ac:dyDescent="0.3">
      <c r="A17" s="2">
        <v>84030639</v>
      </c>
      <c r="B17" s="11" t="s">
        <v>15</v>
      </c>
      <c r="C17" s="12">
        <v>11</v>
      </c>
      <c r="D17" s="13">
        <f>AVERAGE('[1]ON-HAND'!$K$13:$V$13)</f>
        <v>250709.21766666661</v>
      </c>
      <c r="E17" s="14">
        <v>0</v>
      </c>
      <c r="F17" s="13">
        <v>167056.88433333326</v>
      </c>
      <c r="G17" s="15">
        <f t="shared" si="1"/>
        <v>-11</v>
      </c>
      <c r="H17" s="19">
        <f t="shared" si="2"/>
        <v>-83652.333333333343</v>
      </c>
      <c r="I17" s="17">
        <v>1.4119999999999999</v>
      </c>
      <c r="J17" s="21">
        <f t="shared" si="3"/>
        <v>-118117.09466666667</v>
      </c>
      <c r="K17" s="36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Y17" t="e">
        <f t="shared" si="0"/>
        <v>#DIV/0!</v>
      </c>
    </row>
    <row r="18" spans="1:25" x14ac:dyDescent="0.3">
      <c r="A18" s="2">
        <v>84030577</v>
      </c>
      <c r="B18" s="11" t="s">
        <v>16</v>
      </c>
      <c r="C18" s="12">
        <v>9</v>
      </c>
      <c r="D18" s="13">
        <f>AVERAGE('[1]ON-HAND'!$K$14:$V$14)</f>
        <v>54674.605333333224</v>
      </c>
      <c r="E18" s="14">
        <v>4</v>
      </c>
      <c r="F18" s="13">
        <v>38096.105333333224</v>
      </c>
      <c r="G18" s="15">
        <f t="shared" si="1"/>
        <v>-5</v>
      </c>
      <c r="H18" s="19">
        <f t="shared" si="2"/>
        <v>-16578.5</v>
      </c>
      <c r="I18" s="17">
        <v>1.4119999999999999</v>
      </c>
      <c r="J18" s="21">
        <f t="shared" si="3"/>
        <v>-23408.841999999997</v>
      </c>
      <c r="K18" s="36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Y18" t="e">
        <f t="shared" si="0"/>
        <v>#DIV/0!</v>
      </c>
    </row>
    <row r="19" spans="1:25" x14ac:dyDescent="0.3">
      <c r="A19" s="2">
        <v>84018658</v>
      </c>
      <c r="B19" s="11" t="s">
        <v>17</v>
      </c>
      <c r="C19" s="12">
        <v>4</v>
      </c>
      <c r="D19" s="13">
        <f>AVERAGE('[1]ON-HAND'!$K$15:$V$15)</f>
        <v>1030.7949999999989</v>
      </c>
      <c r="E19" s="14">
        <v>0</v>
      </c>
      <c r="F19" s="13">
        <v>541.12833333333242</v>
      </c>
      <c r="G19" s="15">
        <f t="shared" si="1"/>
        <v>-4</v>
      </c>
      <c r="H19" s="19">
        <f t="shared" si="2"/>
        <v>-489.66666666666652</v>
      </c>
      <c r="I19" s="17">
        <v>26.75</v>
      </c>
      <c r="J19" s="21">
        <f t="shared" si="3"/>
        <v>-13098.583333333328</v>
      </c>
      <c r="K19" s="36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Y19" t="e">
        <f t="shared" si="0"/>
        <v>#DIV/0!</v>
      </c>
    </row>
    <row r="20" spans="1:25" x14ac:dyDescent="0.3">
      <c r="A20" s="2">
        <v>84030599</v>
      </c>
      <c r="B20" s="11" t="s">
        <v>18</v>
      </c>
      <c r="C20" s="12">
        <v>9</v>
      </c>
      <c r="D20" s="13">
        <f>AVERAGE('[1]ON-HAND'!$K$16:$V$16)</f>
        <v>38760.035333333326</v>
      </c>
      <c r="E20" s="14">
        <v>1</v>
      </c>
      <c r="F20" s="13">
        <v>15903.868666666662</v>
      </c>
      <c r="G20" s="15">
        <f t="shared" si="1"/>
        <v>-8</v>
      </c>
      <c r="H20" s="19">
        <f t="shared" si="2"/>
        <v>-22856.166666666664</v>
      </c>
      <c r="I20" s="17">
        <v>1.175</v>
      </c>
      <c r="J20" s="21">
        <f t="shared" si="3"/>
        <v>-26855.995833333331</v>
      </c>
      <c r="K20" s="36"/>
    </row>
    <row r="21" spans="1:25" x14ac:dyDescent="0.3">
      <c r="A21" s="2">
        <v>84018647</v>
      </c>
      <c r="B21" s="11" t="s">
        <v>19</v>
      </c>
      <c r="C21" s="12">
        <v>6</v>
      </c>
      <c r="D21" s="13">
        <f>AVERAGE('[1]ON-HAND'!$K$17:$V$17)</f>
        <v>275.1866666666657</v>
      </c>
      <c r="E21" s="14">
        <v>4</v>
      </c>
      <c r="F21" s="13">
        <v>147.51999999999904</v>
      </c>
      <c r="G21" s="15">
        <f t="shared" si="1"/>
        <v>-2</v>
      </c>
      <c r="H21" s="19">
        <f t="shared" si="2"/>
        <v>-127.66666666666666</v>
      </c>
      <c r="I21" s="17">
        <v>19.489999999999998</v>
      </c>
      <c r="J21" s="21">
        <f t="shared" si="3"/>
        <v>-2488.2233333333329</v>
      </c>
      <c r="K21" s="36"/>
    </row>
    <row r="22" spans="1:25" x14ac:dyDescent="0.3">
      <c r="A22" s="2">
        <v>84030638</v>
      </c>
      <c r="B22" s="11" t="s">
        <v>20</v>
      </c>
      <c r="C22" s="12">
        <v>11</v>
      </c>
      <c r="D22" s="13">
        <f>AVERAGE('[1]ON-HAND'!$K$18:$V$18)</f>
        <v>87426.18133333321</v>
      </c>
      <c r="E22" s="14">
        <v>4</v>
      </c>
      <c r="F22" s="13">
        <v>81478.597999999882</v>
      </c>
      <c r="G22" s="15">
        <f t="shared" si="1"/>
        <v>-7</v>
      </c>
      <c r="H22" s="19">
        <f t="shared" si="2"/>
        <v>-5947.5833333333285</v>
      </c>
      <c r="I22" s="17">
        <v>1.379</v>
      </c>
      <c r="J22" s="21">
        <f t="shared" si="3"/>
        <v>-8201.7174166666591</v>
      </c>
      <c r="K22" s="36"/>
    </row>
    <row r="23" spans="1:25" x14ac:dyDescent="0.3">
      <c r="B23" s="36"/>
      <c r="C23" s="37"/>
      <c r="D23" s="37"/>
      <c r="E23" s="37"/>
      <c r="F23" s="37"/>
      <c r="G23" s="37"/>
      <c r="H23" s="37"/>
      <c r="I23" s="36"/>
      <c r="J23" s="36"/>
      <c r="K23" s="36"/>
    </row>
    <row r="24" spans="1:25" x14ac:dyDescent="0.3">
      <c r="B24" s="36"/>
      <c r="C24" s="37"/>
      <c r="D24" s="37"/>
      <c r="E24" s="37"/>
      <c r="F24" s="37"/>
      <c r="G24" s="37"/>
      <c r="H24" s="37"/>
      <c r="I24" s="36" t="s">
        <v>26</v>
      </c>
      <c r="J24" s="38">
        <f>SUM(J6:J22)</f>
        <v>-189839.33908333327</v>
      </c>
      <c r="K24" s="36" t="s">
        <v>27</v>
      </c>
    </row>
  </sheetData>
  <mergeCells count="5">
    <mergeCell ref="B1:H3"/>
    <mergeCell ref="I1:J4"/>
    <mergeCell ref="C4:D4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72D3A-94FE-46E4-A7AD-BB1FDCC3D635}">
  <dimension ref="A1:S6"/>
  <sheetViews>
    <sheetView workbookViewId="0">
      <selection activeCell="P21" sqref="P21"/>
    </sheetView>
  </sheetViews>
  <sheetFormatPr defaultRowHeight="14.4" x14ac:dyDescent="0.3"/>
  <cols>
    <col min="1" max="1" width="20.21875" bestFit="1" customWidth="1"/>
    <col min="2" max="8" width="10" bestFit="1" customWidth="1"/>
    <col min="9" max="10" width="10.6640625" bestFit="1" customWidth="1"/>
    <col min="11" max="11" width="10" bestFit="1" customWidth="1"/>
    <col min="12" max="19" width="10.6640625" bestFit="1" customWidth="1"/>
  </cols>
  <sheetData>
    <row r="1" spans="1:19" x14ac:dyDescent="0.3">
      <c r="A1" s="46" t="s">
        <v>29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x14ac:dyDescent="0.3">
      <c r="A2" t="s">
        <v>28</v>
      </c>
      <c r="B2">
        <v>31</v>
      </c>
      <c r="C2">
        <v>32</v>
      </c>
      <c r="D2">
        <v>33</v>
      </c>
      <c r="E2">
        <v>34</v>
      </c>
      <c r="F2">
        <v>35</v>
      </c>
      <c r="G2">
        <v>36</v>
      </c>
      <c r="H2">
        <v>37</v>
      </c>
      <c r="I2">
        <v>38</v>
      </c>
      <c r="J2">
        <v>39</v>
      </c>
      <c r="K2">
        <v>40</v>
      </c>
      <c r="L2">
        <v>41</v>
      </c>
      <c r="M2">
        <v>42</v>
      </c>
      <c r="N2">
        <v>43</v>
      </c>
      <c r="O2">
        <v>44</v>
      </c>
      <c r="P2">
        <v>45</v>
      </c>
      <c r="Q2">
        <v>46</v>
      </c>
      <c r="R2">
        <v>47</v>
      </c>
      <c r="S2">
        <v>48</v>
      </c>
    </row>
    <row r="3" spans="1:19" x14ac:dyDescent="0.3">
      <c r="A3" t="s">
        <v>22</v>
      </c>
      <c r="B3" s="3">
        <f>SUM('matrice on hand'!AC4:AC20)</f>
        <v>337104.54861799954</v>
      </c>
      <c r="C3" s="3">
        <f>SUM('matrice on hand'!AD4:AD20)</f>
        <v>321155.39161799953</v>
      </c>
      <c r="D3" s="3">
        <f>SUM('matrice on hand'!AE4:AE20)</f>
        <v>324096.31661799958</v>
      </c>
      <c r="E3" s="3">
        <f>SUM('matrice on hand'!AF4:AF20)</f>
        <v>429261.93761799956</v>
      </c>
      <c r="F3" s="3">
        <f>SUM('matrice on hand'!AG4:AG20)</f>
        <v>561662.80561799952</v>
      </c>
      <c r="G3" s="3">
        <f>SUM('matrice on hand'!AH4:AH20)</f>
        <v>658022.11461799941</v>
      </c>
      <c r="H3" s="3">
        <f>SUM('matrice on hand'!AI4:AI20)</f>
        <v>670285.03261799947</v>
      </c>
      <c r="I3" s="3">
        <f>SUM('matrice on hand'!AJ4:AJ20)</f>
        <v>651332.63861799939</v>
      </c>
      <c r="J3" s="3">
        <f>SUM('matrice on hand'!AK4:AK20)</f>
        <v>651341.44461799948</v>
      </c>
      <c r="K3" s="3">
        <f>SUM('matrice on hand'!AL4:AL20)</f>
        <v>592863.57861799945</v>
      </c>
      <c r="L3" s="3">
        <f>SUM('matrice on hand'!AM4:AM20)</f>
        <v>590001.1386179995</v>
      </c>
      <c r="M3" s="3">
        <f>SUM('matrice on hand'!AN4:AN20)</f>
        <v>635167.60861799947</v>
      </c>
      <c r="N3" s="3">
        <f>SUM('matrice on hand'!AO4:AO20)</f>
        <v>621267.97561799944</v>
      </c>
      <c r="O3" s="3">
        <f>SUM('matrice on hand'!AP4:AP20)</f>
        <v>617684.85061799944</v>
      </c>
      <c r="P3" s="3">
        <f>SUM('matrice on hand'!AQ4:AQ20)</f>
        <v>651276.31161799934</v>
      </c>
      <c r="Q3" s="3">
        <f>SUM('matrice on hand'!AR4:AR20)</f>
        <v>724648.39761799946</v>
      </c>
      <c r="R3" s="3">
        <f>SUM('matrice on hand'!AS4:AS20)</f>
        <v>670304.8326179994</v>
      </c>
      <c r="S3" s="3">
        <f>SUM('matrice on hand'!AT4:AT20)</f>
        <v>640185.22661799937</v>
      </c>
    </row>
    <row r="4" spans="1:19" x14ac:dyDescent="0.3">
      <c r="A4" t="s">
        <v>23</v>
      </c>
      <c r="B4" s="3">
        <f>SUM('matrice on hand'!AC25:AC41)</f>
        <v>337104.54861799954</v>
      </c>
      <c r="C4" s="3">
        <f>SUM('matrice on hand'!AD25:AD41)</f>
        <v>320956.67161799956</v>
      </c>
      <c r="D4" s="3">
        <f>SUM('matrice on hand'!AE25:AE41)</f>
        <v>323860.33661799959</v>
      </c>
      <c r="E4" s="3">
        <f>SUM('matrice on hand'!AF25:AF41)</f>
        <v>429025.95761799952</v>
      </c>
      <c r="F4" s="3">
        <f>SUM('matrice on hand'!AG25:AG41)</f>
        <v>561426.82561799954</v>
      </c>
      <c r="G4" s="3">
        <f>SUM('matrice on hand'!AH25:AH41)</f>
        <v>657786.13461799943</v>
      </c>
      <c r="H4" s="3">
        <f>SUM('matrice on hand'!AI25:AI41)</f>
        <v>610239.4106179995</v>
      </c>
      <c r="I4" s="3">
        <f>SUM('matrice on hand'!AJ25:AJ41)</f>
        <v>547775.88661799952</v>
      </c>
      <c r="J4" s="3">
        <f>SUM('matrice on hand'!AK25:AK41)</f>
        <v>510580.13261799957</v>
      </c>
      <c r="K4" s="3">
        <f>SUM('matrice on hand'!AL25:AL41)</f>
        <v>516617.2786179994</v>
      </c>
      <c r="L4" s="3">
        <f>SUM('matrice on hand'!AM25:AM41)</f>
        <v>469224.59661799954</v>
      </c>
      <c r="M4" s="3">
        <f>SUM('matrice on hand'!AN25:AN41)</f>
        <v>441339.60861799953</v>
      </c>
      <c r="N4" s="3">
        <f>SUM('matrice on hand'!AO25:AO41)</f>
        <v>411328.66361799953</v>
      </c>
      <c r="O4" s="3">
        <f>SUM('matrice on hand'!AP25:AP41)</f>
        <v>419865.81361799949</v>
      </c>
      <c r="P4" s="3">
        <f>SUM('matrice on hand'!AQ25:AQ41)</f>
        <v>413272.9866179995</v>
      </c>
      <c r="Q4" s="3">
        <f>SUM('matrice on hand'!AR25:AR41)</f>
        <v>409245.06561799953</v>
      </c>
      <c r="R4" s="3">
        <f>SUM('matrice on hand'!AS25:AS41)</f>
        <v>332778.70061799954</v>
      </c>
      <c r="S4" s="3">
        <f>SUM('matrice on hand'!AT25:AT41)</f>
        <v>355401.9486179995</v>
      </c>
    </row>
    <row r="6" spans="1:19" x14ac:dyDescent="0.3">
      <c r="A6" t="s">
        <v>54</v>
      </c>
      <c r="B6" s="3">
        <f>B4-B3</f>
        <v>0</v>
      </c>
      <c r="C6" s="3">
        <f t="shared" ref="C6:S6" si="0">C4-C3</f>
        <v>-198.71999999997206</v>
      </c>
      <c r="D6" s="3">
        <f t="shared" si="0"/>
        <v>-235.97999999998137</v>
      </c>
      <c r="E6" s="3">
        <f t="shared" si="0"/>
        <v>-235.98000000003958</v>
      </c>
      <c r="F6" s="3">
        <f t="shared" si="0"/>
        <v>-235.97999999998137</v>
      </c>
      <c r="G6" s="3">
        <f t="shared" si="0"/>
        <v>-235.97999999998137</v>
      </c>
      <c r="H6" s="3">
        <f t="shared" si="0"/>
        <v>-60045.621999999974</v>
      </c>
      <c r="I6" s="3">
        <f t="shared" si="0"/>
        <v>-103556.75199999986</v>
      </c>
      <c r="J6" s="3">
        <f t="shared" si="0"/>
        <v>-140761.31199999992</v>
      </c>
      <c r="K6" s="3">
        <f t="shared" si="0"/>
        <v>-76246.300000000047</v>
      </c>
      <c r="L6" s="3">
        <f t="shared" si="0"/>
        <v>-120776.54199999996</v>
      </c>
      <c r="M6" s="3">
        <f t="shared" si="0"/>
        <v>-193827.99999999994</v>
      </c>
      <c r="N6" s="3">
        <f t="shared" si="0"/>
        <v>-209939.31199999992</v>
      </c>
      <c r="O6" s="3">
        <f t="shared" si="0"/>
        <v>-197819.03699999995</v>
      </c>
      <c r="P6" s="3">
        <f t="shared" si="0"/>
        <v>-238003.32499999984</v>
      </c>
      <c r="Q6" s="3">
        <f t="shared" si="0"/>
        <v>-315403.33199999994</v>
      </c>
      <c r="R6" s="3">
        <f t="shared" si="0"/>
        <v>-337526.13199999987</v>
      </c>
      <c r="S6" s="3">
        <f t="shared" si="0"/>
        <v>-284783.27799999987</v>
      </c>
    </row>
  </sheetData>
  <mergeCells count="1">
    <mergeCell ref="A1:S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E86F6-56F4-40F5-B15B-6EC027BD5113}">
  <dimension ref="A1:AU41"/>
  <sheetViews>
    <sheetView topLeftCell="A8" zoomScale="85" zoomScaleNormal="85" workbookViewId="0">
      <selection activeCell="C41" activeCellId="1" sqref="C20:U20 C41:U41"/>
    </sheetView>
  </sheetViews>
  <sheetFormatPr defaultColWidth="9" defaultRowHeight="14.4" x14ac:dyDescent="0.3"/>
  <cols>
    <col min="1" max="1" width="8.88671875" bestFit="1" customWidth="1"/>
    <col min="2" max="2" width="10" bestFit="1" customWidth="1"/>
    <col min="3" max="3" width="12.109375" bestFit="1" customWidth="1"/>
    <col min="4" max="21" width="8.33203125" bestFit="1" customWidth="1"/>
    <col min="25" max="25" width="8.88671875" bestFit="1" customWidth="1"/>
    <col min="26" max="26" width="14" bestFit="1" customWidth="1"/>
    <col min="27" max="27" width="10" bestFit="1" customWidth="1"/>
    <col min="28" max="28" width="12.109375" bestFit="1" customWidth="1"/>
    <col min="29" max="46" width="10" bestFit="1" customWidth="1"/>
    <col min="47" max="47" width="14.44140625" bestFit="1" customWidth="1"/>
  </cols>
  <sheetData>
    <row r="1" spans="1:47" ht="31.2" x14ac:dyDescent="0.6">
      <c r="A1" s="49" t="s">
        <v>50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Y1" s="49" t="s">
        <v>51</v>
      </c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7" t="s">
        <v>52</v>
      </c>
    </row>
    <row r="2" spans="1:47" x14ac:dyDescent="0.3">
      <c r="A2" s="47" t="s">
        <v>22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Y2" s="47" t="s">
        <v>22</v>
      </c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spans="1:47" x14ac:dyDescent="0.3">
      <c r="A3" t="s">
        <v>2</v>
      </c>
      <c r="B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36</v>
      </c>
      <c r="I3" t="s">
        <v>37</v>
      </c>
      <c r="J3" t="s">
        <v>38</v>
      </c>
      <c r="K3" t="s">
        <v>39</v>
      </c>
      <c r="L3" t="s">
        <v>40</v>
      </c>
      <c r="M3" t="s">
        <v>41</v>
      </c>
      <c r="N3" t="s">
        <v>42</v>
      </c>
      <c r="O3" t="s">
        <v>43</v>
      </c>
      <c r="P3" t="s">
        <v>44</v>
      </c>
      <c r="Q3" t="s">
        <v>45</v>
      </c>
      <c r="R3" t="s">
        <v>46</v>
      </c>
      <c r="S3" t="s">
        <v>47</v>
      </c>
      <c r="T3" t="s">
        <v>48</v>
      </c>
      <c r="U3" t="s">
        <v>49</v>
      </c>
      <c r="Y3" t="s">
        <v>2</v>
      </c>
      <c r="Z3" t="s">
        <v>53</v>
      </c>
      <c r="AA3" t="s">
        <v>30</v>
      </c>
      <c r="AB3" t="s">
        <v>31</v>
      </c>
      <c r="AC3" t="s">
        <v>32</v>
      </c>
      <c r="AD3" t="s">
        <v>33</v>
      </c>
      <c r="AE3" t="s">
        <v>34</v>
      </c>
      <c r="AF3" t="s">
        <v>35</v>
      </c>
      <c r="AG3" t="s">
        <v>36</v>
      </c>
      <c r="AH3" t="s">
        <v>37</v>
      </c>
      <c r="AI3" t="s">
        <v>38</v>
      </c>
      <c r="AJ3" t="s">
        <v>39</v>
      </c>
      <c r="AK3" t="s">
        <v>40</v>
      </c>
      <c r="AL3" t="s">
        <v>41</v>
      </c>
      <c r="AM3" t="s">
        <v>42</v>
      </c>
      <c r="AN3" t="s">
        <v>43</v>
      </c>
      <c r="AO3" t="s">
        <v>44</v>
      </c>
      <c r="AP3" t="s">
        <v>45</v>
      </c>
      <c r="AQ3" t="s">
        <v>46</v>
      </c>
      <c r="AR3" t="s">
        <v>47</v>
      </c>
      <c r="AS3" t="s">
        <v>48</v>
      </c>
      <c r="AT3" t="s">
        <v>49</v>
      </c>
    </row>
    <row r="4" spans="1:47" x14ac:dyDescent="0.3">
      <c r="A4" t="s">
        <v>4</v>
      </c>
      <c r="B4">
        <v>6</v>
      </c>
      <c r="C4" s="1">
        <v>64</v>
      </c>
      <c r="D4" s="1">
        <v>24</v>
      </c>
      <c r="E4" s="1">
        <v>24</v>
      </c>
      <c r="F4" s="1">
        <v>24</v>
      </c>
      <c r="G4" s="1">
        <v>62</v>
      </c>
      <c r="H4" s="1">
        <v>71</v>
      </c>
      <c r="I4" s="1">
        <v>47</v>
      </c>
      <c r="J4" s="1">
        <v>35</v>
      </c>
      <c r="K4" s="1">
        <v>57</v>
      </c>
      <c r="L4" s="1">
        <v>29</v>
      </c>
      <c r="M4" s="1">
        <v>1</v>
      </c>
      <c r="N4" s="1">
        <v>33</v>
      </c>
      <c r="O4" s="1">
        <v>39</v>
      </c>
      <c r="P4" s="1">
        <v>46</v>
      </c>
      <c r="Q4" s="1">
        <v>43</v>
      </c>
      <c r="R4" s="1">
        <v>59</v>
      </c>
      <c r="S4" s="1">
        <v>57</v>
      </c>
      <c r="T4" s="1">
        <v>54</v>
      </c>
      <c r="U4" s="1">
        <v>50</v>
      </c>
      <c r="Y4" t="s">
        <v>4</v>
      </c>
      <c r="Z4">
        <v>7.57</v>
      </c>
      <c r="AA4">
        <v>6</v>
      </c>
      <c r="AB4" s="3">
        <f>C4*$Z4</f>
        <v>484.48</v>
      </c>
      <c r="AC4" s="3">
        <f>D4*$Z4</f>
        <v>181.68</v>
      </c>
      <c r="AD4" s="3">
        <f t="shared" ref="AD4:AT19" si="0">E4*$Z4</f>
        <v>181.68</v>
      </c>
      <c r="AE4" s="3">
        <f t="shared" si="0"/>
        <v>181.68</v>
      </c>
      <c r="AF4" s="3">
        <f t="shared" si="0"/>
        <v>469.34000000000003</v>
      </c>
      <c r="AG4" s="3">
        <f t="shared" si="0"/>
        <v>537.47</v>
      </c>
      <c r="AH4" s="3">
        <f t="shared" si="0"/>
        <v>355.79</v>
      </c>
      <c r="AI4" s="3">
        <f t="shared" si="0"/>
        <v>264.95</v>
      </c>
      <c r="AJ4" s="3">
        <f t="shared" si="0"/>
        <v>431.49</v>
      </c>
      <c r="AK4" s="3">
        <f t="shared" si="0"/>
        <v>219.53</v>
      </c>
      <c r="AL4" s="3">
        <f t="shared" si="0"/>
        <v>7.57</v>
      </c>
      <c r="AM4" s="3">
        <f t="shared" si="0"/>
        <v>249.81</v>
      </c>
      <c r="AN4" s="3">
        <f t="shared" si="0"/>
        <v>295.23</v>
      </c>
      <c r="AO4" s="3">
        <f t="shared" si="0"/>
        <v>348.22</v>
      </c>
      <c r="AP4" s="3">
        <f t="shared" si="0"/>
        <v>325.51</v>
      </c>
      <c r="AQ4" s="3">
        <f t="shared" si="0"/>
        <v>446.63</v>
      </c>
      <c r="AR4" s="3">
        <f t="shared" si="0"/>
        <v>431.49</v>
      </c>
      <c r="AS4" s="3">
        <f t="shared" si="0"/>
        <v>408.78000000000003</v>
      </c>
      <c r="AT4" s="3">
        <f t="shared" si="0"/>
        <v>378.5</v>
      </c>
    </row>
    <row r="5" spans="1:47" x14ac:dyDescent="0.3">
      <c r="A5" t="s">
        <v>5</v>
      </c>
      <c r="B5">
        <v>6</v>
      </c>
      <c r="C5" s="1">
        <v>48</v>
      </c>
      <c r="D5" s="1">
        <v>12</v>
      </c>
      <c r="E5" s="1">
        <v>12</v>
      </c>
      <c r="F5" s="1">
        <v>12</v>
      </c>
      <c r="G5" s="1">
        <v>44</v>
      </c>
      <c r="H5" s="1">
        <v>54</v>
      </c>
      <c r="I5" s="1">
        <v>62</v>
      </c>
      <c r="J5" s="1">
        <v>84</v>
      </c>
      <c r="K5" s="1">
        <v>96</v>
      </c>
      <c r="L5" s="1">
        <v>106</v>
      </c>
      <c r="M5" s="1">
        <v>96</v>
      </c>
      <c r="N5" s="1">
        <v>79</v>
      </c>
      <c r="O5" s="1">
        <v>53</v>
      </c>
      <c r="P5" s="1">
        <v>60</v>
      </c>
      <c r="Q5" s="1">
        <v>48</v>
      </c>
      <c r="R5" s="1">
        <v>36</v>
      </c>
      <c r="S5" s="1">
        <v>50</v>
      </c>
      <c r="T5" s="1">
        <v>38</v>
      </c>
      <c r="U5" s="1">
        <v>22</v>
      </c>
      <c r="Y5" t="s">
        <v>5</v>
      </c>
      <c r="Z5">
        <v>17.8</v>
      </c>
      <c r="AA5">
        <v>6</v>
      </c>
      <c r="AB5" s="3">
        <f>C5*$Z5</f>
        <v>854.40000000000009</v>
      </c>
      <c r="AC5" s="3">
        <f t="shared" ref="AC5:AC20" si="1">D5*$Z5</f>
        <v>213.60000000000002</v>
      </c>
      <c r="AD5" s="3">
        <f t="shared" si="0"/>
        <v>213.60000000000002</v>
      </c>
      <c r="AE5" s="3">
        <f t="shared" si="0"/>
        <v>213.60000000000002</v>
      </c>
      <c r="AF5" s="3">
        <f t="shared" si="0"/>
        <v>783.2</v>
      </c>
      <c r="AG5" s="3">
        <f t="shared" si="0"/>
        <v>961.2</v>
      </c>
      <c r="AH5" s="3">
        <f t="shared" si="0"/>
        <v>1103.6000000000001</v>
      </c>
      <c r="AI5" s="3">
        <f t="shared" si="0"/>
        <v>1495.2</v>
      </c>
      <c r="AJ5" s="3">
        <f t="shared" ref="AJ5:AJ20" si="2">K5*$Z5</f>
        <v>1708.8000000000002</v>
      </c>
      <c r="AK5" s="3">
        <f t="shared" ref="AK5:AK20" si="3">L5*$Z5</f>
        <v>1886.8000000000002</v>
      </c>
      <c r="AL5" s="3">
        <f t="shared" ref="AL5:AL20" si="4">M5*$Z5</f>
        <v>1708.8000000000002</v>
      </c>
      <c r="AM5" s="3">
        <f t="shared" ref="AM5:AM20" si="5">N5*$Z5</f>
        <v>1406.2</v>
      </c>
      <c r="AN5" s="3">
        <f t="shared" si="0"/>
        <v>943.40000000000009</v>
      </c>
      <c r="AO5" s="3">
        <f t="shared" si="0"/>
        <v>1068</v>
      </c>
      <c r="AP5" s="3">
        <f t="shared" ref="AP5:AP20" si="6">Q5*$Z5</f>
        <v>854.40000000000009</v>
      </c>
      <c r="AQ5" s="3">
        <f t="shared" ref="AQ5:AQ20" si="7">R5*$Z5</f>
        <v>640.80000000000007</v>
      </c>
      <c r="AR5" s="3">
        <f t="shared" ref="AR5:AR20" si="8">S5*$Z5</f>
        <v>890</v>
      </c>
      <c r="AS5" s="3">
        <f t="shared" ref="AS5:AS20" si="9">T5*$Z5</f>
        <v>676.4</v>
      </c>
      <c r="AT5" s="3">
        <f t="shared" si="0"/>
        <v>391.6</v>
      </c>
    </row>
    <row r="6" spans="1:47" x14ac:dyDescent="0.3">
      <c r="A6" t="s">
        <v>6</v>
      </c>
      <c r="B6">
        <v>6</v>
      </c>
      <c r="C6" s="1">
        <v>38</v>
      </c>
      <c r="D6" s="1">
        <v>18</v>
      </c>
      <c r="E6" s="1">
        <v>18</v>
      </c>
      <c r="F6" s="1">
        <v>60</v>
      </c>
      <c r="G6" s="1">
        <v>60</v>
      </c>
      <c r="H6" s="1">
        <v>70</v>
      </c>
      <c r="I6" s="1">
        <v>58</v>
      </c>
      <c r="J6" s="1">
        <v>68</v>
      </c>
      <c r="K6" s="1">
        <v>56</v>
      </c>
      <c r="L6" s="1">
        <v>76</v>
      </c>
      <c r="M6" s="1">
        <v>62</v>
      </c>
      <c r="N6" s="1">
        <v>82</v>
      </c>
      <c r="O6" s="1">
        <v>105</v>
      </c>
      <c r="P6" s="1">
        <v>97</v>
      </c>
      <c r="Q6" s="1">
        <v>79</v>
      </c>
      <c r="R6" s="1">
        <v>77</v>
      </c>
      <c r="S6" s="1">
        <v>65</v>
      </c>
      <c r="T6" s="1">
        <v>47</v>
      </c>
      <c r="U6" s="1">
        <v>23</v>
      </c>
      <c r="Y6" t="s">
        <v>6</v>
      </c>
      <c r="Z6">
        <v>19.55</v>
      </c>
      <c r="AA6">
        <v>6</v>
      </c>
      <c r="AB6" s="3">
        <f t="shared" ref="AB6:AB20" si="10">C6*$Z6</f>
        <v>742.9</v>
      </c>
      <c r="AC6" s="3">
        <f t="shared" si="1"/>
        <v>351.90000000000003</v>
      </c>
      <c r="AD6" s="3">
        <f t="shared" si="0"/>
        <v>351.90000000000003</v>
      </c>
      <c r="AE6" s="3">
        <f t="shared" si="0"/>
        <v>1173</v>
      </c>
      <c r="AF6" s="3">
        <f t="shared" si="0"/>
        <v>1173</v>
      </c>
      <c r="AG6" s="3">
        <f t="shared" si="0"/>
        <v>1368.5</v>
      </c>
      <c r="AH6" s="3">
        <f t="shared" si="0"/>
        <v>1133.9000000000001</v>
      </c>
      <c r="AI6" s="3">
        <f t="shared" si="0"/>
        <v>1329.4</v>
      </c>
      <c r="AJ6" s="3">
        <f t="shared" si="2"/>
        <v>1094.8</v>
      </c>
      <c r="AK6" s="3">
        <f t="shared" si="3"/>
        <v>1485.8</v>
      </c>
      <c r="AL6" s="3">
        <f t="shared" si="4"/>
        <v>1212.1000000000001</v>
      </c>
      <c r="AM6" s="3">
        <f t="shared" si="5"/>
        <v>1603.1000000000001</v>
      </c>
      <c r="AN6" s="3">
        <f t="shared" si="0"/>
        <v>2052.75</v>
      </c>
      <c r="AO6" s="3">
        <f t="shared" si="0"/>
        <v>1896.3500000000001</v>
      </c>
      <c r="AP6" s="3">
        <f t="shared" si="6"/>
        <v>1544.45</v>
      </c>
      <c r="AQ6" s="3">
        <f t="shared" si="7"/>
        <v>1505.3500000000001</v>
      </c>
      <c r="AR6" s="3">
        <f t="shared" si="8"/>
        <v>1270.75</v>
      </c>
      <c r="AS6" s="3">
        <f t="shared" si="9"/>
        <v>918.85</v>
      </c>
      <c r="AT6" s="3">
        <f t="shared" si="0"/>
        <v>449.65000000000003</v>
      </c>
    </row>
    <row r="7" spans="1:47" x14ac:dyDescent="0.3">
      <c r="A7" t="s">
        <v>7</v>
      </c>
      <c r="B7">
        <v>6</v>
      </c>
      <c r="C7" s="1">
        <v>38</v>
      </c>
      <c r="D7" s="1">
        <v>18</v>
      </c>
      <c r="E7" s="1">
        <v>18</v>
      </c>
      <c r="F7" s="1">
        <v>42</v>
      </c>
      <c r="G7" s="1">
        <v>42</v>
      </c>
      <c r="H7" s="1">
        <v>68</v>
      </c>
      <c r="I7" s="1">
        <v>56</v>
      </c>
      <c r="J7" s="1">
        <v>60</v>
      </c>
      <c r="K7" s="1">
        <v>69</v>
      </c>
      <c r="L7" s="1">
        <v>87</v>
      </c>
      <c r="M7" s="1">
        <v>73</v>
      </c>
      <c r="N7" s="1">
        <v>75</v>
      </c>
      <c r="O7" s="1">
        <v>57</v>
      </c>
      <c r="P7" s="1">
        <v>61</v>
      </c>
      <c r="Q7" s="1">
        <v>55</v>
      </c>
      <c r="R7" s="1">
        <v>49</v>
      </c>
      <c r="S7" s="1">
        <v>45</v>
      </c>
      <c r="T7" s="1">
        <v>39</v>
      </c>
      <c r="U7" s="1">
        <v>31</v>
      </c>
      <c r="Y7" t="s">
        <v>7</v>
      </c>
      <c r="Z7">
        <v>25.9</v>
      </c>
      <c r="AA7">
        <v>6</v>
      </c>
      <c r="AB7" s="3">
        <f t="shared" si="10"/>
        <v>984.19999999999993</v>
      </c>
      <c r="AC7" s="3">
        <f t="shared" si="1"/>
        <v>466.2</v>
      </c>
      <c r="AD7" s="3">
        <f t="shared" si="0"/>
        <v>466.2</v>
      </c>
      <c r="AE7" s="3">
        <f t="shared" si="0"/>
        <v>1087.8</v>
      </c>
      <c r="AF7" s="3">
        <f t="shared" si="0"/>
        <v>1087.8</v>
      </c>
      <c r="AG7" s="3">
        <f t="shared" si="0"/>
        <v>1761.1999999999998</v>
      </c>
      <c r="AH7" s="3">
        <f t="shared" si="0"/>
        <v>1450.3999999999999</v>
      </c>
      <c r="AI7" s="3">
        <f t="shared" si="0"/>
        <v>1554</v>
      </c>
      <c r="AJ7" s="3">
        <f t="shared" si="2"/>
        <v>1787.1</v>
      </c>
      <c r="AK7" s="3">
        <f t="shared" si="3"/>
        <v>2253.2999999999997</v>
      </c>
      <c r="AL7" s="3">
        <f t="shared" si="4"/>
        <v>1890.6999999999998</v>
      </c>
      <c r="AM7" s="3">
        <f t="shared" si="5"/>
        <v>1942.5</v>
      </c>
      <c r="AN7" s="3">
        <f t="shared" si="0"/>
        <v>1476.3</v>
      </c>
      <c r="AO7" s="3">
        <f t="shared" si="0"/>
        <v>1579.8999999999999</v>
      </c>
      <c r="AP7" s="3">
        <f t="shared" si="6"/>
        <v>1424.5</v>
      </c>
      <c r="AQ7" s="3">
        <f t="shared" si="7"/>
        <v>1269.0999999999999</v>
      </c>
      <c r="AR7" s="3">
        <f t="shared" si="8"/>
        <v>1165.5</v>
      </c>
      <c r="AS7" s="3">
        <f t="shared" si="9"/>
        <v>1010.0999999999999</v>
      </c>
      <c r="AT7" s="3">
        <f t="shared" si="0"/>
        <v>802.9</v>
      </c>
    </row>
    <row r="8" spans="1:47" x14ac:dyDescent="0.3">
      <c r="A8" t="s">
        <v>8</v>
      </c>
      <c r="B8">
        <v>6</v>
      </c>
      <c r="C8" s="1">
        <v>38</v>
      </c>
      <c r="D8" s="1">
        <v>18</v>
      </c>
      <c r="E8" s="1">
        <v>18</v>
      </c>
      <c r="F8" s="1">
        <v>39</v>
      </c>
      <c r="G8" s="1">
        <v>76</v>
      </c>
      <c r="H8" s="1">
        <v>81</v>
      </c>
      <c r="I8" s="1">
        <v>69</v>
      </c>
      <c r="J8" s="1">
        <v>71</v>
      </c>
      <c r="K8" s="1">
        <v>59</v>
      </c>
      <c r="L8" s="1">
        <v>45</v>
      </c>
      <c r="M8" s="1">
        <v>53</v>
      </c>
      <c r="N8" s="1">
        <v>41</v>
      </c>
      <c r="O8" s="1">
        <v>47</v>
      </c>
      <c r="P8" s="1">
        <v>39</v>
      </c>
      <c r="Q8" s="1">
        <v>33</v>
      </c>
      <c r="R8" s="1">
        <v>35</v>
      </c>
      <c r="S8" s="1">
        <v>31</v>
      </c>
      <c r="T8" s="1">
        <v>42</v>
      </c>
      <c r="U8" s="1">
        <v>34</v>
      </c>
      <c r="Y8" t="s">
        <v>8</v>
      </c>
      <c r="Z8">
        <v>14.62</v>
      </c>
      <c r="AA8">
        <v>6</v>
      </c>
      <c r="AB8" s="3">
        <f t="shared" si="10"/>
        <v>555.55999999999995</v>
      </c>
      <c r="AC8" s="3">
        <f t="shared" si="1"/>
        <v>263.15999999999997</v>
      </c>
      <c r="AD8" s="3">
        <f t="shared" si="0"/>
        <v>263.15999999999997</v>
      </c>
      <c r="AE8" s="3">
        <f t="shared" si="0"/>
        <v>570.17999999999995</v>
      </c>
      <c r="AF8" s="3">
        <f t="shared" si="0"/>
        <v>1111.1199999999999</v>
      </c>
      <c r="AG8" s="3">
        <f t="shared" si="0"/>
        <v>1184.22</v>
      </c>
      <c r="AH8" s="3">
        <f t="shared" si="0"/>
        <v>1008.78</v>
      </c>
      <c r="AI8" s="3">
        <f t="shared" si="0"/>
        <v>1038.02</v>
      </c>
      <c r="AJ8" s="3">
        <f t="shared" si="2"/>
        <v>862.57999999999993</v>
      </c>
      <c r="AK8" s="3">
        <f t="shared" si="3"/>
        <v>657.9</v>
      </c>
      <c r="AL8" s="3">
        <f t="shared" si="4"/>
        <v>774.86</v>
      </c>
      <c r="AM8" s="3">
        <f t="shared" si="5"/>
        <v>599.41999999999996</v>
      </c>
      <c r="AN8" s="3">
        <f t="shared" si="0"/>
        <v>687.14</v>
      </c>
      <c r="AO8" s="3">
        <f t="shared" si="0"/>
        <v>570.17999999999995</v>
      </c>
      <c r="AP8" s="3">
        <f t="shared" si="6"/>
        <v>482.46</v>
      </c>
      <c r="AQ8" s="3">
        <f t="shared" si="7"/>
        <v>511.7</v>
      </c>
      <c r="AR8" s="3">
        <f t="shared" si="8"/>
        <v>453.21999999999997</v>
      </c>
      <c r="AS8" s="3">
        <f t="shared" si="9"/>
        <v>614.04</v>
      </c>
      <c r="AT8" s="3">
        <f t="shared" si="0"/>
        <v>497.08</v>
      </c>
    </row>
    <row r="9" spans="1:47" x14ac:dyDescent="0.3">
      <c r="A9" t="s">
        <v>9</v>
      </c>
      <c r="B9">
        <v>6</v>
      </c>
      <c r="C9" s="1">
        <v>60</v>
      </c>
      <c r="D9" s="1">
        <v>44</v>
      </c>
      <c r="E9" s="1">
        <v>44</v>
      </c>
      <c r="F9" s="1">
        <v>44</v>
      </c>
      <c r="G9" s="1">
        <v>68</v>
      </c>
      <c r="H9" s="1">
        <v>68</v>
      </c>
      <c r="I9" s="1">
        <v>86</v>
      </c>
      <c r="J9" s="1">
        <v>120</v>
      </c>
      <c r="K9" s="1">
        <v>123</v>
      </c>
      <c r="L9" s="1">
        <v>95</v>
      </c>
      <c r="M9" s="1">
        <v>67</v>
      </c>
      <c r="N9" s="1">
        <v>85</v>
      </c>
      <c r="O9" s="1">
        <v>95</v>
      </c>
      <c r="P9" s="1">
        <v>79</v>
      </c>
      <c r="Q9" s="1">
        <v>73</v>
      </c>
      <c r="R9" s="1">
        <v>91</v>
      </c>
      <c r="S9" s="1">
        <v>87</v>
      </c>
      <c r="T9" s="1">
        <v>101</v>
      </c>
      <c r="U9" s="1">
        <v>93</v>
      </c>
      <c r="Y9" t="s">
        <v>9</v>
      </c>
      <c r="Z9">
        <v>63.81</v>
      </c>
      <c r="AA9">
        <v>6</v>
      </c>
      <c r="AB9" s="3">
        <f t="shared" si="10"/>
        <v>3828.6000000000004</v>
      </c>
      <c r="AC9" s="3">
        <f t="shared" si="1"/>
        <v>2807.6400000000003</v>
      </c>
      <c r="AD9" s="3">
        <f t="shared" si="0"/>
        <v>2807.6400000000003</v>
      </c>
      <c r="AE9" s="3">
        <f t="shared" si="0"/>
        <v>2807.6400000000003</v>
      </c>
      <c r="AF9" s="3">
        <f t="shared" si="0"/>
        <v>4339.08</v>
      </c>
      <c r="AG9" s="3">
        <f t="shared" si="0"/>
        <v>4339.08</v>
      </c>
      <c r="AH9" s="3">
        <f t="shared" si="0"/>
        <v>5487.66</v>
      </c>
      <c r="AI9" s="3">
        <f t="shared" si="0"/>
        <v>7657.2000000000007</v>
      </c>
      <c r="AJ9" s="3">
        <f t="shared" si="2"/>
        <v>7848.63</v>
      </c>
      <c r="AK9" s="3">
        <f t="shared" si="3"/>
        <v>6061.95</v>
      </c>
      <c r="AL9" s="3">
        <f t="shared" si="4"/>
        <v>4275.2700000000004</v>
      </c>
      <c r="AM9" s="3">
        <f t="shared" si="5"/>
        <v>5423.85</v>
      </c>
      <c r="AN9" s="3">
        <f t="shared" si="0"/>
        <v>6061.95</v>
      </c>
      <c r="AO9" s="3">
        <f t="shared" si="0"/>
        <v>5040.99</v>
      </c>
      <c r="AP9" s="3">
        <f t="shared" si="6"/>
        <v>4658.13</v>
      </c>
      <c r="AQ9" s="3">
        <f t="shared" si="7"/>
        <v>5806.71</v>
      </c>
      <c r="AR9" s="3">
        <f t="shared" si="8"/>
        <v>5551.47</v>
      </c>
      <c r="AS9" s="3">
        <f t="shared" si="9"/>
        <v>6444.81</v>
      </c>
      <c r="AT9" s="3">
        <f t="shared" si="0"/>
        <v>5934.33</v>
      </c>
    </row>
    <row r="10" spans="1:47" x14ac:dyDescent="0.3">
      <c r="A10" t="s">
        <v>10</v>
      </c>
      <c r="B10">
        <v>6</v>
      </c>
      <c r="C10" s="1">
        <v>19</v>
      </c>
      <c r="D10" s="1">
        <v>9</v>
      </c>
      <c r="E10" s="1">
        <v>9</v>
      </c>
      <c r="F10" s="1">
        <v>33</v>
      </c>
      <c r="G10" s="1">
        <v>33</v>
      </c>
      <c r="H10" s="1">
        <v>42</v>
      </c>
      <c r="I10" s="1">
        <v>36</v>
      </c>
      <c r="J10" s="1">
        <v>51</v>
      </c>
      <c r="K10" s="1">
        <v>57</v>
      </c>
      <c r="L10" s="1">
        <v>50</v>
      </c>
      <c r="M10" s="1">
        <v>43</v>
      </c>
      <c r="N10" s="1">
        <v>37</v>
      </c>
      <c r="O10" s="1">
        <v>45</v>
      </c>
      <c r="P10" s="1">
        <v>41</v>
      </c>
      <c r="Q10" s="1">
        <v>52</v>
      </c>
      <c r="R10" s="1">
        <v>40</v>
      </c>
      <c r="S10" s="1">
        <v>32</v>
      </c>
      <c r="T10" s="1">
        <v>20</v>
      </c>
      <c r="U10" s="1">
        <v>4</v>
      </c>
      <c r="Y10" t="s">
        <v>10</v>
      </c>
      <c r="Z10">
        <v>17.97</v>
      </c>
      <c r="AA10">
        <v>6</v>
      </c>
      <c r="AB10" s="3">
        <f t="shared" si="10"/>
        <v>341.42999999999995</v>
      </c>
      <c r="AC10" s="3">
        <f t="shared" si="1"/>
        <v>161.72999999999999</v>
      </c>
      <c r="AD10" s="3">
        <f t="shared" si="0"/>
        <v>161.72999999999999</v>
      </c>
      <c r="AE10" s="3">
        <f t="shared" si="0"/>
        <v>593.01</v>
      </c>
      <c r="AF10" s="3">
        <f t="shared" si="0"/>
        <v>593.01</v>
      </c>
      <c r="AG10" s="3">
        <f t="shared" si="0"/>
        <v>754.74</v>
      </c>
      <c r="AH10" s="3">
        <f t="shared" si="0"/>
        <v>646.91999999999996</v>
      </c>
      <c r="AI10" s="3">
        <f t="shared" si="0"/>
        <v>916.46999999999991</v>
      </c>
      <c r="AJ10" s="3">
        <f t="shared" si="2"/>
        <v>1024.29</v>
      </c>
      <c r="AK10" s="3">
        <f t="shared" si="3"/>
        <v>898.5</v>
      </c>
      <c r="AL10" s="3">
        <f t="shared" si="4"/>
        <v>772.70999999999992</v>
      </c>
      <c r="AM10" s="3">
        <f t="shared" si="5"/>
        <v>664.89</v>
      </c>
      <c r="AN10" s="3">
        <f t="shared" si="0"/>
        <v>808.65</v>
      </c>
      <c r="AO10" s="3">
        <f t="shared" si="0"/>
        <v>736.77</v>
      </c>
      <c r="AP10" s="3">
        <f t="shared" si="6"/>
        <v>934.43999999999994</v>
      </c>
      <c r="AQ10" s="3">
        <f t="shared" si="7"/>
        <v>718.8</v>
      </c>
      <c r="AR10" s="3">
        <f t="shared" si="8"/>
        <v>575.04</v>
      </c>
      <c r="AS10" s="3">
        <f t="shared" si="9"/>
        <v>359.4</v>
      </c>
      <c r="AT10" s="3">
        <f t="shared" si="0"/>
        <v>71.88</v>
      </c>
    </row>
    <row r="11" spans="1:47" x14ac:dyDescent="0.3">
      <c r="A11" t="s">
        <v>11</v>
      </c>
      <c r="B11">
        <v>6</v>
      </c>
      <c r="C11" s="1">
        <v>64</v>
      </c>
      <c r="D11" s="1">
        <v>6</v>
      </c>
      <c r="E11" s="1">
        <v>38</v>
      </c>
      <c r="F11" s="1">
        <v>76</v>
      </c>
      <c r="G11" s="1">
        <v>114</v>
      </c>
      <c r="H11" s="1">
        <v>106</v>
      </c>
      <c r="I11" s="1">
        <v>102</v>
      </c>
      <c r="J11" s="1">
        <v>82</v>
      </c>
      <c r="K11" s="1">
        <v>76</v>
      </c>
      <c r="L11" s="1">
        <v>66</v>
      </c>
      <c r="M11" s="1">
        <v>48</v>
      </c>
      <c r="N11" s="1">
        <v>32</v>
      </c>
      <c r="O11" s="1">
        <v>16</v>
      </c>
      <c r="P11" s="1">
        <v>6</v>
      </c>
      <c r="Q11" s="1">
        <v>34</v>
      </c>
      <c r="R11" s="1">
        <v>63</v>
      </c>
      <c r="S11" s="1">
        <v>61</v>
      </c>
      <c r="T11" s="1">
        <v>58</v>
      </c>
      <c r="U11" s="1">
        <v>54</v>
      </c>
      <c r="Y11" t="s">
        <v>11</v>
      </c>
      <c r="Z11">
        <v>6.21</v>
      </c>
      <c r="AA11">
        <v>6</v>
      </c>
      <c r="AB11" s="3">
        <f t="shared" si="10"/>
        <v>397.44</v>
      </c>
      <c r="AC11" s="3">
        <f t="shared" si="1"/>
        <v>37.26</v>
      </c>
      <c r="AD11" s="3">
        <f t="shared" si="0"/>
        <v>235.98</v>
      </c>
      <c r="AE11" s="3">
        <f t="shared" si="0"/>
        <v>471.96</v>
      </c>
      <c r="AF11" s="3">
        <f t="shared" si="0"/>
        <v>707.93999999999994</v>
      </c>
      <c r="AG11" s="3">
        <f t="shared" si="0"/>
        <v>658.26</v>
      </c>
      <c r="AH11" s="3">
        <f t="shared" si="0"/>
        <v>633.41999999999996</v>
      </c>
      <c r="AI11" s="3">
        <f t="shared" si="0"/>
        <v>509.21999999999997</v>
      </c>
      <c r="AJ11" s="3">
        <f t="shared" si="2"/>
        <v>471.96</v>
      </c>
      <c r="AK11" s="3">
        <f t="shared" si="3"/>
        <v>409.86</v>
      </c>
      <c r="AL11" s="3">
        <f t="shared" si="4"/>
        <v>298.08</v>
      </c>
      <c r="AM11" s="3">
        <f t="shared" si="5"/>
        <v>198.72</v>
      </c>
      <c r="AN11" s="3">
        <f t="shared" si="0"/>
        <v>99.36</v>
      </c>
      <c r="AO11" s="3">
        <f t="shared" si="0"/>
        <v>37.26</v>
      </c>
      <c r="AP11" s="3">
        <f t="shared" si="6"/>
        <v>211.14</v>
      </c>
      <c r="AQ11" s="3">
        <f t="shared" si="7"/>
        <v>391.23</v>
      </c>
      <c r="AR11" s="3">
        <f t="shared" si="8"/>
        <v>378.81</v>
      </c>
      <c r="AS11" s="3">
        <f t="shared" si="9"/>
        <v>360.18</v>
      </c>
      <c r="AT11" s="3">
        <f t="shared" si="0"/>
        <v>335.34</v>
      </c>
    </row>
    <row r="12" spans="1:47" x14ac:dyDescent="0.3">
      <c r="A12" t="s">
        <v>12</v>
      </c>
      <c r="B12">
        <v>6</v>
      </c>
      <c r="C12" s="1">
        <v>16</v>
      </c>
      <c r="D12" s="1">
        <v>37</v>
      </c>
      <c r="E12" s="1">
        <v>37</v>
      </c>
      <c r="F12" s="1">
        <v>63</v>
      </c>
      <c r="G12" s="1">
        <v>63</v>
      </c>
      <c r="H12" s="1">
        <v>47</v>
      </c>
      <c r="I12" s="1">
        <v>57</v>
      </c>
      <c r="J12" s="1">
        <v>45</v>
      </c>
      <c r="K12" s="1">
        <v>64</v>
      </c>
      <c r="L12" s="1">
        <v>50</v>
      </c>
      <c r="M12" s="1">
        <v>54</v>
      </c>
      <c r="N12" s="1">
        <v>42</v>
      </c>
      <c r="O12" s="1">
        <v>57</v>
      </c>
      <c r="P12" s="1">
        <v>91</v>
      </c>
      <c r="Q12" s="1">
        <v>67</v>
      </c>
      <c r="R12" s="1">
        <v>59</v>
      </c>
      <c r="S12" s="1">
        <v>43</v>
      </c>
      <c r="T12" s="1">
        <v>40</v>
      </c>
      <c r="U12" s="1">
        <v>8</v>
      </c>
      <c r="Y12" t="s">
        <v>12</v>
      </c>
      <c r="Z12">
        <v>9.4</v>
      </c>
      <c r="AA12">
        <v>6</v>
      </c>
      <c r="AB12" s="3">
        <f t="shared" si="10"/>
        <v>150.4</v>
      </c>
      <c r="AC12" s="3">
        <f t="shared" si="1"/>
        <v>347.8</v>
      </c>
      <c r="AD12" s="3">
        <f t="shared" si="0"/>
        <v>347.8</v>
      </c>
      <c r="AE12" s="3">
        <f t="shared" si="0"/>
        <v>592.20000000000005</v>
      </c>
      <c r="AF12" s="3">
        <f t="shared" si="0"/>
        <v>592.20000000000005</v>
      </c>
      <c r="AG12" s="3">
        <f t="shared" si="0"/>
        <v>441.8</v>
      </c>
      <c r="AH12" s="3">
        <f t="shared" si="0"/>
        <v>535.80000000000007</v>
      </c>
      <c r="AI12" s="3">
        <f t="shared" si="0"/>
        <v>423</v>
      </c>
      <c r="AJ12" s="3">
        <f t="shared" si="2"/>
        <v>601.6</v>
      </c>
      <c r="AK12" s="3">
        <f t="shared" si="3"/>
        <v>470</v>
      </c>
      <c r="AL12" s="3">
        <f t="shared" si="4"/>
        <v>507.6</v>
      </c>
      <c r="AM12" s="3">
        <f t="shared" si="5"/>
        <v>394.8</v>
      </c>
      <c r="AN12" s="3">
        <f t="shared" si="0"/>
        <v>535.80000000000007</v>
      </c>
      <c r="AO12" s="3">
        <f t="shared" si="0"/>
        <v>855.4</v>
      </c>
      <c r="AP12" s="3">
        <f t="shared" si="6"/>
        <v>629.80000000000007</v>
      </c>
      <c r="AQ12" s="3">
        <f t="shared" si="7"/>
        <v>554.6</v>
      </c>
      <c r="AR12" s="3">
        <f t="shared" si="8"/>
        <v>404.2</v>
      </c>
      <c r="AS12" s="3">
        <f t="shared" si="9"/>
        <v>376</v>
      </c>
      <c r="AT12" s="3">
        <f t="shared" si="0"/>
        <v>75.2</v>
      </c>
    </row>
    <row r="13" spans="1:47" x14ac:dyDescent="0.3">
      <c r="A13" t="s">
        <v>13</v>
      </c>
      <c r="B13">
        <v>6</v>
      </c>
      <c r="C13" s="1">
        <v>16</v>
      </c>
      <c r="D13" s="1">
        <v>17</v>
      </c>
      <c r="E13" s="1">
        <v>17</v>
      </c>
      <c r="F13" s="1">
        <v>51</v>
      </c>
      <c r="G13" s="1">
        <v>51</v>
      </c>
      <c r="H13" s="1">
        <v>58</v>
      </c>
      <c r="I13" s="1">
        <v>62</v>
      </c>
      <c r="J13" s="1">
        <v>50</v>
      </c>
      <c r="K13" s="1">
        <v>56</v>
      </c>
      <c r="L13" s="1">
        <v>42</v>
      </c>
      <c r="M13" s="1">
        <v>36</v>
      </c>
      <c r="N13" s="1">
        <v>24</v>
      </c>
      <c r="O13" s="1">
        <v>17</v>
      </c>
      <c r="P13" s="1">
        <v>9</v>
      </c>
      <c r="Q13" s="1">
        <v>21</v>
      </c>
      <c r="R13" s="1">
        <v>15</v>
      </c>
      <c r="S13" s="1">
        <v>33</v>
      </c>
      <c r="T13" s="1">
        <v>27</v>
      </c>
      <c r="U13" s="1">
        <v>19</v>
      </c>
      <c r="Y13" t="s">
        <v>13</v>
      </c>
      <c r="Z13">
        <v>6.21</v>
      </c>
      <c r="AA13">
        <v>6</v>
      </c>
      <c r="AB13" s="3">
        <f t="shared" si="10"/>
        <v>99.36</v>
      </c>
      <c r="AC13" s="3">
        <f t="shared" si="1"/>
        <v>105.57</v>
      </c>
      <c r="AD13" s="3">
        <f t="shared" si="0"/>
        <v>105.57</v>
      </c>
      <c r="AE13" s="3">
        <f t="shared" si="0"/>
        <v>316.70999999999998</v>
      </c>
      <c r="AF13" s="3">
        <f t="shared" si="0"/>
        <v>316.70999999999998</v>
      </c>
      <c r="AG13" s="3">
        <f t="shared" si="0"/>
        <v>360.18</v>
      </c>
      <c r="AH13" s="3">
        <f t="shared" si="0"/>
        <v>385.02</v>
      </c>
      <c r="AI13" s="3">
        <f t="shared" si="0"/>
        <v>310.5</v>
      </c>
      <c r="AJ13" s="3">
        <f t="shared" si="2"/>
        <v>347.76</v>
      </c>
      <c r="AK13" s="3">
        <f t="shared" si="3"/>
        <v>260.82</v>
      </c>
      <c r="AL13" s="3">
        <f t="shared" si="4"/>
        <v>223.56</v>
      </c>
      <c r="AM13" s="3">
        <f t="shared" si="5"/>
        <v>149.04</v>
      </c>
      <c r="AN13" s="3">
        <f t="shared" si="0"/>
        <v>105.57</v>
      </c>
      <c r="AO13" s="3">
        <f t="shared" si="0"/>
        <v>55.89</v>
      </c>
      <c r="AP13" s="3">
        <f t="shared" si="6"/>
        <v>130.41</v>
      </c>
      <c r="AQ13" s="3">
        <f t="shared" si="7"/>
        <v>93.15</v>
      </c>
      <c r="AR13" s="3">
        <f t="shared" si="8"/>
        <v>204.93</v>
      </c>
      <c r="AS13" s="3">
        <f t="shared" si="9"/>
        <v>167.67</v>
      </c>
      <c r="AT13" s="3">
        <f t="shared" si="0"/>
        <v>117.99</v>
      </c>
    </row>
    <row r="14" spans="1:47" x14ac:dyDescent="0.3">
      <c r="A14" t="s">
        <v>14</v>
      </c>
      <c r="B14">
        <v>6</v>
      </c>
      <c r="C14" s="1">
        <v>48</v>
      </c>
      <c r="D14" s="1">
        <v>30</v>
      </c>
      <c r="E14" s="1">
        <v>30</v>
      </c>
      <c r="F14" s="1">
        <v>30</v>
      </c>
      <c r="G14" s="1">
        <v>68</v>
      </c>
      <c r="H14" s="1">
        <v>76</v>
      </c>
      <c r="I14" s="1">
        <v>102</v>
      </c>
      <c r="J14" s="1">
        <v>66</v>
      </c>
      <c r="K14" s="1">
        <v>78</v>
      </c>
      <c r="L14" s="1">
        <v>64</v>
      </c>
      <c r="M14" s="1">
        <v>39</v>
      </c>
      <c r="N14" s="1">
        <v>52</v>
      </c>
      <c r="O14" s="1">
        <v>35</v>
      </c>
      <c r="P14" s="1">
        <v>11</v>
      </c>
      <c r="Q14" s="1">
        <v>41</v>
      </c>
      <c r="R14" s="1">
        <v>35</v>
      </c>
      <c r="S14" s="1">
        <v>85</v>
      </c>
      <c r="T14" s="1">
        <v>79</v>
      </c>
      <c r="U14" s="1">
        <v>71</v>
      </c>
      <c r="Y14" t="s">
        <v>14</v>
      </c>
      <c r="Z14">
        <v>4.2</v>
      </c>
      <c r="AA14">
        <v>6</v>
      </c>
      <c r="AB14" s="3">
        <f t="shared" si="10"/>
        <v>201.60000000000002</v>
      </c>
      <c r="AC14" s="3">
        <f t="shared" si="1"/>
        <v>126</v>
      </c>
      <c r="AD14" s="3">
        <f t="shared" si="0"/>
        <v>126</v>
      </c>
      <c r="AE14" s="3">
        <f t="shared" si="0"/>
        <v>126</v>
      </c>
      <c r="AF14" s="3">
        <f t="shared" si="0"/>
        <v>285.60000000000002</v>
      </c>
      <c r="AG14" s="3">
        <f t="shared" si="0"/>
        <v>319.2</v>
      </c>
      <c r="AH14" s="3">
        <f t="shared" si="0"/>
        <v>428.40000000000003</v>
      </c>
      <c r="AI14" s="3">
        <f t="shared" si="0"/>
        <v>277.2</v>
      </c>
      <c r="AJ14" s="3">
        <f t="shared" si="2"/>
        <v>327.60000000000002</v>
      </c>
      <c r="AK14" s="3">
        <f t="shared" si="3"/>
        <v>268.8</v>
      </c>
      <c r="AL14" s="3">
        <f t="shared" si="4"/>
        <v>163.80000000000001</v>
      </c>
      <c r="AM14" s="3">
        <f t="shared" si="5"/>
        <v>218.4</v>
      </c>
      <c r="AN14" s="3">
        <f t="shared" si="0"/>
        <v>147</v>
      </c>
      <c r="AO14" s="3">
        <f t="shared" si="0"/>
        <v>46.2</v>
      </c>
      <c r="AP14" s="3">
        <f t="shared" si="6"/>
        <v>172.20000000000002</v>
      </c>
      <c r="AQ14" s="3">
        <f t="shared" si="7"/>
        <v>147</v>
      </c>
      <c r="AR14" s="3">
        <f t="shared" si="8"/>
        <v>357</v>
      </c>
      <c r="AS14" s="3">
        <f t="shared" si="9"/>
        <v>331.8</v>
      </c>
      <c r="AT14" s="3">
        <f t="shared" si="0"/>
        <v>298.2</v>
      </c>
    </row>
    <row r="15" spans="1:47" x14ac:dyDescent="0.3">
      <c r="A15" t="s">
        <v>15</v>
      </c>
      <c r="B15">
        <v>2</v>
      </c>
      <c r="C15" s="1">
        <v>64017.800999999898</v>
      </c>
      <c r="D15" s="1">
        <v>47808.800999999898</v>
      </c>
      <c r="E15" s="1">
        <v>45641.800999999898</v>
      </c>
      <c r="F15" s="1">
        <v>59619.80099999989</v>
      </c>
      <c r="G15" s="1">
        <v>140210.80099999989</v>
      </c>
      <c r="H15" s="1">
        <v>216062.80099999989</v>
      </c>
      <c r="I15" s="1">
        <v>223913.80099999989</v>
      </c>
      <c r="J15" s="1">
        <v>216155.80099999989</v>
      </c>
      <c r="K15" s="1">
        <v>217803.80099999989</v>
      </c>
      <c r="L15" s="1">
        <v>229733.80099999989</v>
      </c>
      <c r="M15" s="1">
        <v>223192.80099999989</v>
      </c>
      <c r="N15" s="1">
        <v>217247.80099999989</v>
      </c>
      <c r="O15" s="1">
        <v>248043.80099999989</v>
      </c>
      <c r="P15" s="1">
        <v>249581.80099999989</v>
      </c>
      <c r="Q15" s="1">
        <v>249563.80099999989</v>
      </c>
      <c r="R15" s="1">
        <v>265534.80099999986</v>
      </c>
      <c r="S15" s="1">
        <v>279022.80099999986</v>
      </c>
      <c r="T15" s="1">
        <v>301874.80099999986</v>
      </c>
      <c r="U15" s="1">
        <v>310754.80099999986</v>
      </c>
      <c r="Y15" t="s">
        <v>15</v>
      </c>
      <c r="Z15">
        <v>1.4119999999999999</v>
      </c>
      <c r="AA15">
        <v>2</v>
      </c>
      <c r="AB15" s="3">
        <f t="shared" si="10"/>
        <v>90393.135011999853</v>
      </c>
      <c r="AC15" s="3">
        <f t="shared" si="1"/>
        <v>67506.027011999846</v>
      </c>
      <c r="AD15" s="3">
        <f t="shared" si="0"/>
        <v>64446.223011999849</v>
      </c>
      <c r="AE15" s="3">
        <f t="shared" si="0"/>
        <v>84183.159011999844</v>
      </c>
      <c r="AF15" s="3">
        <f t="shared" si="0"/>
        <v>197977.65101199984</v>
      </c>
      <c r="AG15" s="3">
        <f t="shared" si="0"/>
        <v>305080.67501199985</v>
      </c>
      <c r="AH15" s="3">
        <f t="shared" si="0"/>
        <v>316166.28701199981</v>
      </c>
      <c r="AI15" s="3">
        <f t="shared" si="0"/>
        <v>305211.99101199984</v>
      </c>
      <c r="AJ15" s="3">
        <f t="shared" si="2"/>
        <v>307538.9670119998</v>
      </c>
      <c r="AK15" s="3">
        <f t="shared" si="3"/>
        <v>324384.12701199984</v>
      </c>
      <c r="AL15" s="3">
        <f t="shared" si="4"/>
        <v>315148.23501199984</v>
      </c>
      <c r="AM15" s="3">
        <f t="shared" si="5"/>
        <v>306753.89501199982</v>
      </c>
      <c r="AN15" s="3">
        <f t="shared" si="0"/>
        <v>350237.84701199981</v>
      </c>
      <c r="AO15" s="3">
        <f t="shared" si="0"/>
        <v>352409.50301199983</v>
      </c>
      <c r="AP15" s="3">
        <f t="shared" si="6"/>
        <v>352384.0870119998</v>
      </c>
      <c r="AQ15" s="3">
        <f t="shared" si="7"/>
        <v>374935.13901199977</v>
      </c>
      <c r="AR15" s="3">
        <f t="shared" si="8"/>
        <v>393980.19501199981</v>
      </c>
      <c r="AS15" s="3">
        <f t="shared" si="9"/>
        <v>426247.21901199978</v>
      </c>
      <c r="AT15" s="3">
        <f t="shared" si="0"/>
        <v>438785.77901199978</v>
      </c>
    </row>
    <row r="16" spans="1:47" x14ac:dyDescent="0.3">
      <c r="A16" t="s">
        <v>16</v>
      </c>
      <c r="B16">
        <v>2</v>
      </c>
      <c r="C16" s="1">
        <v>49684.271999999903</v>
      </c>
      <c r="D16" s="1">
        <v>44205.271999999903</v>
      </c>
      <c r="E16" s="1">
        <v>42058.271999999903</v>
      </c>
      <c r="F16" s="1">
        <v>33872.271999999903</v>
      </c>
      <c r="G16" s="1">
        <v>33872.271999999903</v>
      </c>
      <c r="H16" s="1">
        <v>43448.271999999903</v>
      </c>
      <c r="I16" s="1">
        <v>80744.27199999991</v>
      </c>
      <c r="J16" s="1">
        <v>80601.27199999991</v>
      </c>
      <c r="K16" s="1">
        <v>71474.27199999991</v>
      </c>
      <c r="L16" s="1">
        <v>69274.27199999991</v>
      </c>
      <c r="M16" s="1">
        <v>56526.27199999991</v>
      </c>
      <c r="N16" s="1">
        <v>65702.27199999991</v>
      </c>
      <c r="O16" s="1">
        <v>47810.27199999991</v>
      </c>
      <c r="P16" s="1">
        <v>40425.27199999991</v>
      </c>
      <c r="Q16" s="1">
        <v>42437.27199999991</v>
      </c>
      <c r="R16" s="1">
        <v>50323.27199999991</v>
      </c>
      <c r="S16" s="1">
        <v>58813.27199999991</v>
      </c>
      <c r="T16" s="1">
        <v>42880.27199999991</v>
      </c>
      <c r="U16" s="1">
        <v>29827.27199999991</v>
      </c>
      <c r="Y16" t="s">
        <v>16</v>
      </c>
      <c r="Z16">
        <v>1.4119999999999999</v>
      </c>
      <c r="AA16">
        <v>2</v>
      </c>
      <c r="AB16" s="3">
        <f t="shared" si="10"/>
        <v>70154.192063999857</v>
      </c>
      <c r="AC16" s="3">
        <f t="shared" si="1"/>
        <v>62417.844063999859</v>
      </c>
      <c r="AD16" s="3">
        <f t="shared" si="0"/>
        <v>59386.28006399986</v>
      </c>
      <c r="AE16" s="3">
        <f t="shared" si="0"/>
        <v>47827.648063999863</v>
      </c>
      <c r="AF16" s="3">
        <f t="shared" si="0"/>
        <v>47827.648063999863</v>
      </c>
      <c r="AG16" s="3">
        <f t="shared" si="0"/>
        <v>61348.960063999861</v>
      </c>
      <c r="AH16" s="3">
        <f t="shared" si="0"/>
        <v>114010.91206399987</v>
      </c>
      <c r="AI16" s="3">
        <f t="shared" si="0"/>
        <v>113808.99606399986</v>
      </c>
      <c r="AJ16" s="3">
        <f t="shared" si="2"/>
        <v>100921.67206399987</v>
      </c>
      <c r="AK16" s="3">
        <f t="shared" si="3"/>
        <v>97815.272063999873</v>
      </c>
      <c r="AL16" s="3">
        <f t="shared" si="4"/>
        <v>79815.096063999867</v>
      </c>
      <c r="AM16" s="3">
        <f t="shared" si="5"/>
        <v>92771.608063999869</v>
      </c>
      <c r="AN16" s="3">
        <f t="shared" si="0"/>
        <v>67508.104063999868</v>
      </c>
      <c r="AO16" s="3">
        <f t="shared" si="0"/>
        <v>57080.484063999873</v>
      </c>
      <c r="AP16" s="3">
        <f t="shared" si="6"/>
        <v>59921.428063999869</v>
      </c>
      <c r="AQ16" s="3">
        <f t="shared" si="7"/>
        <v>71056.460063999868</v>
      </c>
      <c r="AR16" s="3">
        <f t="shared" si="8"/>
        <v>83044.340063999873</v>
      </c>
      <c r="AS16" s="3">
        <f t="shared" si="9"/>
        <v>60546.944063999872</v>
      </c>
      <c r="AT16" s="3">
        <f t="shared" si="0"/>
        <v>42116.108063999869</v>
      </c>
    </row>
    <row r="17" spans="1:46" x14ac:dyDescent="0.3">
      <c r="A17" t="s">
        <v>17</v>
      </c>
      <c r="B17">
        <v>6</v>
      </c>
      <c r="C17" s="1">
        <v>994.04499999999905</v>
      </c>
      <c r="D17" s="1">
        <v>963.04499999999905</v>
      </c>
      <c r="E17" s="1">
        <v>932.04499999999905</v>
      </c>
      <c r="F17" s="1">
        <v>932.04499999999905</v>
      </c>
      <c r="G17" s="1">
        <v>932.04499999999905</v>
      </c>
      <c r="H17" s="1">
        <v>901.04499999999905</v>
      </c>
      <c r="I17" s="1">
        <v>823.04499999999905</v>
      </c>
      <c r="J17" s="1">
        <v>1167.0449999999992</v>
      </c>
      <c r="K17" s="1">
        <v>1120.0449999999992</v>
      </c>
      <c r="L17" s="1">
        <v>1089.0449999999992</v>
      </c>
      <c r="M17" s="1">
        <v>1027.0449999999992</v>
      </c>
      <c r="N17" s="1">
        <v>1113.0449999999992</v>
      </c>
      <c r="O17" s="1">
        <v>1066.0449999999992</v>
      </c>
      <c r="P17" s="1">
        <v>1066.0449999999992</v>
      </c>
      <c r="Q17" s="1">
        <v>1035.0449999999992</v>
      </c>
      <c r="R17" s="1">
        <v>1019.0449999999992</v>
      </c>
      <c r="S17" s="1">
        <v>957.04499999999916</v>
      </c>
      <c r="T17" s="1">
        <v>863.04499999999916</v>
      </c>
      <c r="U17" s="1">
        <v>847.04499999999916</v>
      </c>
      <c r="Y17" t="s">
        <v>17</v>
      </c>
      <c r="Z17">
        <v>26.75</v>
      </c>
      <c r="AA17">
        <v>6</v>
      </c>
      <c r="AB17" s="3">
        <f t="shared" si="10"/>
        <v>26590.703749999975</v>
      </c>
      <c r="AC17" s="3">
        <f t="shared" si="1"/>
        <v>25761.453749999975</v>
      </c>
      <c r="AD17" s="3">
        <f t="shared" si="0"/>
        <v>24932.203749999975</v>
      </c>
      <c r="AE17" s="3">
        <f t="shared" si="0"/>
        <v>24932.203749999975</v>
      </c>
      <c r="AF17" s="3">
        <f t="shared" si="0"/>
        <v>24932.203749999975</v>
      </c>
      <c r="AG17" s="3">
        <f t="shared" si="0"/>
        <v>24102.953749999975</v>
      </c>
      <c r="AH17" s="3">
        <f t="shared" si="0"/>
        <v>22016.453749999975</v>
      </c>
      <c r="AI17" s="3">
        <f t="shared" si="0"/>
        <v>31218.453749999979</v>
      </c>
      <c r="AJ17" s="3">
        <f t="shared" si="2"/>
        <v>29961.203749999979</v>
      </c>
      <c r="AK17" s="3">
        <f t="shared" si="3"/>
        <v>29131.953749999979</v>
      </c>
      <c r="AL17" s="3">
        <f t="shared" si="4"/>
        <v>27473.453749999979</v>
      </c>
      <c r="AM17" s="3">
        <f t="shared" si="5"/>
        <v>29773.953749999979</v>
      </c>
      <c r="AN17" s="3">
        <f t="shared" si="0"/>
        <v>28516.703749999979</v>
      </c>
      <c r="AO17" s="3">
        <f t="shared" si="0"/>
        <v>28516.703749999979</v>
      </c>
      <c r="AP17" s="3">
        <f t="shared" si="6"/>
        <v>27687.453749999979</v>
      </c>
      <c r="AQ17" s="3">
        <f t="shared" si="7"/>
        <v>27259.453749999979</v>
      </c>
      <c r="AR17" s="3">
        <f t="shared" si="8"/>
        <v>25600.953749999979</v>
      </c>
      <c r="AS17" s="3">
        <f t="shared" si="9"/>
        <v>23086.453749999979</v>
      </c>
      <c r="AT17" s="3">
        <f t="shared" si="0"/>
        <v>22658.453749999979</v>
      </c>
    </row>
    <row r="18" spans="1:46" x14ac:dyDescent="0.3">
      <c r="A18" t="s">
        <v>18</v>
      </c>
      <c r="B18">
        <v>6</v>
      </c>
      <c r="C18" s="1">
        <v>1383.202</v>
      </c>
      <c r="D18" s="1">
        <v>15245.201999999999</v>
      </c>
      <c r="E18" s="1">
        <v>15245.201999999999</v>
      </c>
      <c r="F18" s="1">
        <v>15245.201999999999</v>
      </c>
      <c r="G18" s="1">
        <v>14729.201999999999</v>
      </c>
      <c r="H18" s="1">
        <v>13689.201999999999</v>
      </c>
      <c r="I18" s="1">
        <v>12865.201999999999</v>
      </c>
      <c r="J18" s="1">
        <v>12340.201999999999</v>
      </c>
      <c r="K18" s="1">
        <v>23932.201999999997</v>
      </c>
      <c r="L18" s="1">
        <v>23786.201999999997</v>
      </c>
      <c r="M18" s="1">
        <v>23278.201999999997</v>
      </c>
      <c r="N18" s="1">
        <v>21170.201999999997</v>
      </c>
      <c r="O18" s="1">
        <v>34442.201999999997</v>
      </c>
      <c r="P18" s="1">
        <v>34404.201999999997</v>
      </c>
      <c r="Q18" s="1">
        <v>34419.201999999997</v>
      </c>
      <c r="R18" s="1">
        <v>33381.201999999997</v>
      </c>
      <c r="S18" s="1">
        <v>75399.20199999999</v>
      </c>
      <c r="T18" s="1">
        <v>74364.20199999999</v>
      </c>
      <c r="U18" s="1">
        <v>74203.20199999999</v>
      </c>
      <c r="Y18" t="s">
        <v>18</v>
      </c>
      <c r="Z18">
        <v>1.175</v>
      </c>
      <c r="AA18">
        <v>6</v>
      </c>
      <c r="AB18" s="3">
        <f t="shared" si="10"/>
        <v>1625.26235</v>
      </c>
      <c r="AC18" s="3">
        <f t="shared" si="1"/>
        <v>17913.112349999999</v>
      </c>
      <c r="AD18" s="3">
        <f t="shared" si="0"/>
        <v>17913.112349999999</v>
      </c>
      <c r="AE18" s="3">
        <f t="shared" si="0"/>
        <v>17913.112349999999</v>
      </c>
      <c r="AF18" s="3">
        <f t="shared" si="0"/>
        <v>17306.81235</v>
      </c>
      <c r="AG18" s="3">
        <f t="shared" si="0"/>
        <v>16084.81235</v>
      </c>
      <c r="AH18" s="3">
        <f t="shared" si="0"/>
        <v>15116.612349999999</v>
      </c>
      <c r="AI18" s="3">
        <f t="shared" si="0"/>
        <v>14499.737349999999</v>
      </c>
      <c r="AJ18" s="3">
        <f t="shared" si="2"/>
        <v>28120.337349999998</v>
      </c>
      <c r="AK18" s="3">
        <f t="shared" si="3"/>
        <v>27948.787349999999</v>
      </c>
      <c r="AL18" s="3">
        <f t="shared" si="4"/>
        <v>27351.887349999997</v>
      </c>
      <c r="AM18" s="3">
        <f t="shared" si="5"/>
        <v>24874.987349999999</v>
      </c>
      <c r="AN18" s="3">
        <f t="shared" si="0"/>
        <v>40469.587350000002</v>
      </c>
      <c r="AO18" s="3">
        <f t="shared" si="0"/>
        <v>40424.93735</v>
      </c>
      <c r="AP18" s="3">
        <f t="shared" si="6"/>
        <v>40442.56235</v>
      </c>
      <c r="AQ18" s="3">
        <f t="shared" si="7"/>
        <v>39222.912349999999</v>
      </c>
      <c r="AR18" s="3">
        <f t="shared" si="8"/>
        <v>88594.062349999993</v>
      </c>
      <c r="AS18" s="3">
        <f t="shared" si="9"/>
        <v>87377.937349999993</v>
      </c>
      <c r="AT18" s="3">
        <f t="shared" si="0"/>
        <v>87188.76234999999</v>
      </c>
    </row>
    <row r="19" spans="1:46" x14ac:dyDescent="0.3">
      <c r="A19" t="s">
        <v>19</v>
      </c>
      <c r="B19">
        <v>6</v>
      </c>
      <c r="C19" s="1">
        <v>298.51999999999902</v>
      </c>
      <c r="D19" s="1">
        <v>281.51999999999902</v>
      </c>
      <c r="E19" s="1">
        <v>264.51999999999902</v>
      </c>
      <c r="F19" s="1">
        <v>264.51999999999902</v>
      </c>
      <c r="G19" s="1">
        <v>264.51999999999902</v>
      </c>
      <c r="H19" s="1">
        <v>247.51999999999902</v>
      </c>
      <c r="I19" s="1">
        <v>203.51999999999902</v>
      </c>
      <c r="J19" s="1">
        <v>373.51999999999902</v>
      </c>
      <c r="K19" s="1">
        <v>347.51999999999902</v>
      </c>
      <c r="L19" s="1">
        <v>330.51999999999902</v>
      </c>
      <c r="M19" s="1">
        <v>295.51999999999902</v>
      </c>
      <c r="N19" s="1">
        <v>260.51999999999902</v>
      </c>
      <c r="O19" s="1">
        <v>234.51999999999902</v>
      </c>
      <c r="P19" s="1">
        <v>234.51999999999902</v>
      </c>
      <c r="Q19" s="1">
        <v>217.51999999999902</v>
      </c>
      <c r="R19" s="1">
        <v>208.51999999999902</v>
      </c>
      <c r="S19" s="1">
        <v>173.51999999999902</v>
      </c>
      <c r="T19" s="1">
        <v>317.51999999999902</v>
      </c>
      <c r="U19" s="1">
        <v>308.51999999999902</v>
      </c>
      <c r="Y19" t="s">
        <v>19</v>
      </c>
      <c r="Z19">
        <v>19.489999999999998</v>
      </c>
      <c r="AA19">
        <v>6</v>
      </c>
      <c r="AB19" s="3">
        <f t="shared" si="10"/>
        <v>5818.1547999999802</v>
      </c>
      <c r="AC19" s="3">
        <f t="shared" si="1"/>
        <v>5486.8247999999803</v>
      </c>
      <c r="AD19" s="3">
        <f t="shared" si="0"/>
        <v>5155.4947999999804</v>
      </c>
      <c r="AE19" s="3">
        <f t="shared" si="0"/>
        <v>5155.4947999999804</v>
      </c>
      <c r="AF19" s="3">
        <f t="shared" si="0"/>
        <v>5155.4947999999804</v>
      </c>
      <c r="AG19" s="3">
        <f t="shared" si="0"/>
        <v>4824.1647999999805</v>
      </c>
      <c r="AH19" s="3">
        <f t="shared" si="0"/>
        <v>3966.6047999999805</v>
      </c>
      <c r="AI19" s="3">
        <f t="shared" si="0"/>
        <v>7279.9047999999802</v>
      </c>
      <c r="AJ19" s="3">
        <f t="shared" si="2"/>
        <v>6773.1647999999805</v>
      </c>
      <c r="AK19" s="3">
        <f t="shared" si="3"/>
        <v>6441.8347999999805</v>
      </c>
      <c r="AL19" s="3">
        <f t="shared" si="4"/>
        <v>5759.68479999998</v>
      </c>
      <c r="AM19" s="3">
        <f t="shared" si="5"/>
        <v>5077.5347999999804</v>
      </c>
      <c r="AN19" s="3">
        <f t="shared" si="0"/>
        <v>4570.7947999999806</v>
      </c>
      <c r="AO19" s="3">
        <f t="shared" si="0"/>
        <v>4570.7947999999806</v>
      </c>
      <c r="AP19" s="3">
        <f t="shared" si="6"/>
        <v>4239.4647999999806</v>
      </c>
      <c r="AQ19" s="3">
        <f t="shared" si="7"/>
        <v>4064.0547999999803</v>
      </c>
      <c r="AR19" s="3">
        <f t="shared" si="8"/>
        <v>3381.9047999999807</v>
      </c>
      <c r="AS19" s="3">
        <f t="shared" si="9"/>
        <v>6188.4647999999806</v>
      </c>
      <c r="AT19" s="3">
        <f t="shared" si="0"/>
        <v>6013.0547999999799</v>
      </c>
    </row>
    <row r="20" spans="1:46" x14ac:dyDescent="0.3">
      <c r="A20" t="s">
        <v>20</v>
      </c>
      <c r="B20">
        <v>6</v>
      </c>
      <c r="C20" s="1">
        <v>95591.597999999896</v>
      </c>
      <c r="D20" s="1">
        <v>110918.5979999999</v>
      </c>
      <c r="E20" s="1">
        <v>104467.5979999999</v>
      </c>
      <c r="F20" s="1">
        <v>98586.597999999896</v>
      </c>
      <c r="G20" s="1">
        <v>90357.597999999896</v>
      </c>
      <c r="H20" s="1">
        <v>99735.597999999896</v>
      </c>
      <c r="I20" s="1">
        <v>125870.59799999988</v>
      </c>
      <c r="J20" s="1">
        <v>132335.59799999988</v>
      </c>
      <c r="K20" s="1">
        <v>117121.59799999988</v>
      </c>
      <c r="L20" s="1">
        <v>109315.59799999988</v>
      </c>
      <c r="M20" s="1">
        <v>90993.597999999882</v>
      </c>
      <c r="N20" s="1">
        <v>85495.597999999882</v>
      </c>
      <c r="O20" s="1">
        <v>94743.597999999882</v>
      </c>
      <c r="P20" s="1">
        <v>91392.597999999882</v>
      </c>
      <c r="Q20" s="1">
        <v>88210.597999999882</v>
      </c>
      <c r="R20" s="1">
        <v>88943.597999999882</v>
      </c>
      <c r="S20" s="1">
        <v>85833.597999999882</v>
      </c>
      <c r="T20" s="1">
        <v>40021.597999999882</v>
      </c>
      <c r="U20" s="1">
        <v>24706.597999999882</v>
      </c>
      <c r="Y20" t="s">
        <v>20</v>
      </c>
      <c r="Z20">
        <v>1.379</v>
      </c>
      <c r="AA20">
        <v>6</v>
      </c>
      <c r="AB20" s="3">
        <f t="shared" si="10"/>
        <v>131820.81364199985</v>
      </c>
      <c r="AC20" s="3">
        <f t="shared" si="1"/>
        <v>152956.74664199987</v>
      </c>
      <c r="AD20" s="3">
        <f t="shared" ref="AD20" si="11">E20*$Z20</f>
        <v>144060.81764199986</v>
      </c>
      <c r="AE20" s="3">
        <f t="shared" ref="AE20" si="12">F20*$Z20</f>
        <v>135950.91864199986</v>
      </c>
      <c r="AF20" s="3">
        <f t="shared" ref="AF20" si="13">G20*$Z20</f>
        <v>124603.12764199986</v>
      </c>
      <c r="AG20" s="3">
        <f t="shared" ref="AG20" si="14">H20*$Z20</f>
        <v>137535.38964199985</v>
      </c>
      <c r="AH20" s="3">
        <f t="shared" ref="AH20" si="15">I20*$Z20</f>
        <v>173575.55464199983</v>
      </c>
      <c r="AI20" s="3">
        <f t="shared" ref="AI20" si="16">J20*$Z20</f>
        <v>182490.78964199984</v>
      </c>
      <c r="AJ20" s="3">
        <f t="shared" si="2"/>
        <v>161510.68364199984</v>
      </c>
      <c r="AK20" s="3">
        <f t="shared" si="3"/>
        <v>150746.20964199983</v>
      </c>
      <c r="AL20" s="3">
        <f t="shared" si="4"/>
        <v>125480.17164199984</v>
      </c>
      <c r="AM20" s="3">
        <f t="shared" si="5"/>
        <v>117898.42964199984</v>
      </c>
      <c r="AN20" s="3">
        <f t="shared" ref="AN20" si="17">O20*$Z20</f>
        <v>130651.42164199984</v>
      </c>
      <c r="AO20" s="3">
        <f t="shared" ref="AO20" si="18">P20*$Z20</f>
        <v>126030.39264199983</v>
      </c>
      <c r="AP20" s="3">
        <f t="shared" si="6"/>
        <v>121642.41464199984</v>
      </c>
      <c r="AQ20" s="3">
        <f t="shared" si="7"/>
        <v>122653.22164199984</v>
      </c>
      <c r="AR20" s="3">
        <f t="shared" si="8"/>
        <v>118364.53164199984</v>
      </c>
      <c r="AS20" s="3">
        <f t="shared" si="9"/>
        <v>55189.783641999835</v>
      </c>
      <c r="AT20" s="3">
        <f t="shared" ref="AT20" si="19">U20*$Z20</f>
        <v>34070.39864199984</v>
      </c>
    </row>
    <row r="23" spans="1:46" x14ac:dyDescent="0.3">
      <c r="A23" s="48" t="s">
        <v>23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Y23" s="48" t="s">
        <v>23</v>
      </c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</row>
    <row r="24" spans="1:46" x14ac:dyDescent="0.3">
      <c r="A24" t="s">
        <v>2</v>
      </c>
      <c r="B24" t="s">
        <v>30</v>
      </c>
      <c r="C24" t="s">
        <v>31</v>
      </c>
      <c r="D24" t="s">
        <v>32</v>
      </c>
      <c r="E24" t="s">
        <v>33</v>
      </c>
      <c r="F24" t="s">
        <v>34</v>
      </c>
      <c r="G24" t="s">
        <v>35</v>
      </c>
      <c r="H24" t="s">
        <v>36</v>
      </c>
      <c r="I24" t="s">
        <v>37</v>
      </c>
      <c r="J24" t="s">
        <v>38</v>
      </c>
      <c r="K24" t="s">
        <v>39</v>
      </c>
      <c r="L24" t="s">
        <v>40</v>
      </c>
      <c r="M24" t="s">
        <v>41</v>
      </c>
      <c r="N24" t="s">
        <v>42</v>
      </c>
      <c r="O24" t="s">
        <v>43</v>
      </c>
      <c r="P24" t="s">
        <v>44</v>
      </c>
      <c r="Q24" t="s">
        <v>45</v>
      </c>
      <c r="R24" t="s">
        <v>46</v>
      </c>
      <c r="S24" t="s">
        <v>47</v>
      </c>
      <c r="T24" t="s">
        <v>48</v>
      </c>
      <c r="U24" t="s">
        <v>49</v>
      </c>
      <c r="Y24" t="s">
        <v>2</v>
      </c>
      <c r="Z24" t="s">
        <v>53</v>
      </c>
      <c r="AA24" t="s">
        <v>30</v>
      </c>
      <c r="AB24" t="s">
        <v>31</v>
      </c>
      <c r="AC24" t="s">
        <v>32</v>
      </c>
      <c r="AD24" t="s">
        <v>33</v>
      </c>
      <c r="AE24" t="s">
        <v>34</v>
      </c>
      <c r="AF24" t="s">
        <v>35</v>
      </c>
      <c r="AG24" t="s">
        <v>36</v>
      </c>
      <c r="AH24" t="s">
        <v>37</v>
      </c>
      <c r="AI24" t="s">
        <v>38</v>
      </c>
      <c r="AJ24" t="s">
        <v>39</v>
      </c>
      <c r="AK24" t="s">
        <v>40</v>
      </c>
      <c r="AL24" t="s">
        <v>41</v>
      </c>
      <c r="AM24" t="s">
        <v>42</v>
      </c>
      <c r="AN24" t="s">
        <v>43</v>
      </c>
      <c r="AO24" t="s">
        <v>44</v>
      </c>
      <c r="AP24" t="s">
        <v>45</v>
      </c>
      <c r="AQ24" t="s">
        <v>46</v>
      </c>
      <c r="AR24" t="s">
        <v>47</v>
      </c>
      <c r="AS24" t="s">
        <v>48</v>
      </c>
      <c r="AT24" t="s">
        <v>49</v>
      </c>
    </row>
    <row r="25" spans="1:46" x14ac:dyDescent="0.3">
      <c r="A25" t="s">
        <v>4</v>
      </c>
      <c r="B25">
        <v>6</v>
      </c>
      <c r="C25" s="1">
        <v>64</v>
      </c>
      <c r="D25" s="1">
        <v>24</v>
      </c>
      <c r="E25" s="1">
        <v>24</v>
      </c>
      <c r="F25" s="1">
        <v>24</v>
      </c>
      <c r="G25" s="1">
        <v>62</v>
      </c>
      <c r="H25" s="1">
        <v>71</v>
      </c>
      <c r="I25" s="1">
        <v>47</v>
      </c>
      <c r="J25" s="1">
        <v>145</v>
      </c>
      <c r="K25" s="1">
        <v>121</v>
      </c>
      <c r="L25" s="1">
        <v>93</v>
      </c>
      <c r="M25" s="1">
        <v>65</v>
      </c>
      <c r="N25" s="1">
        <v>41</v>
      </c>
      <c r="O25" s="1">
        <v>5</v>
      </c>
      <c r="P25" s="1">
        <v>69</v>
      </c>
      <c r="Q25" s="1">
        <v>66</v>
      </c>
      <c r="R25" s="1">
        <v>115</v>
      </c>
      <c r="S25" s="1">
        <v>113</v>
      </c>
      <c r="T25" s="1">
        <v>146</v>
      </c>
      <c r="U25" s="1">
        <v>188</v>
      </c>
      <c r="Y25" t="s">
        <v>4</v>
      </c>
      <c r="Z25">
        <v>7.57</v>
      </c>
      <c r="AA25">
        <v>6</v>
      </c>
      <c r="AB25" s="3">
        <f>C25*$Z25</f>
        <v>484.48</v>
      </c>
      <c r="AC25" s="3">
        <f>D25*$Z25</f>
        <v>181.68</v>
      </c>
      <c r="AD25" s="3">
        <f t="shared" ref="AD25:AT39" si="20">E25*$Z25</f>
        <v>181.68</v>
      </c>
      <c r="AE25" s="3">
        <f t="shared" si="20"/>
        <v>181.68</v>
      </c>
      <c r="AF25" s="3">
        <f t="shared" si="20"/>
        <v>469.34000000000003</v>
      </c>
      <c r="AG25" s="3">
        <f t="shared" si="20"/>
        <v>537.47</v>
      </c>
      <c r="AH25" s="3">
        <f t="shared" si="20"/>
        <v>355.79</v>
      </c>
      <c r="AI25" s="3">
        <f t="shared" si="20"/>
        <v>1097.6500000000001</v>
      </c>
      <c r="AJ25" s="3">
        <f t="shared" si="20"/>
        <v>915.97</v>
      </c>
      <c r="AK25" s="3">
        <f t="shared" si="20"/>
        <v>704.01</v>
      </c>
      <c r="AL25" s="3">
        <f t="shared" si="20"/>
        <v>492.05</v>
      </c>
      <c r="AM25" s="3">
        <f t="shared" si="20"/>
        <v>310.37</v>
      </c>
      <c r="AN25" s="3">
        <f t="shared" si="20"/>
        <v>37.85</v>
      </c>
      <c r="AO25" s="3">
        <f t="shared" si="20"/>
        <v>522.33000000000004</v>
      </c>
      <c r="AP25" s="3">
        <f t="shared" si="20"/>
        <v>499.62</v>
      </c>
      <c r="AQ25" s="3">
        <f t="shared" si="20"/>
        <v>870.55000000000007</v>
      </c>
      <c r="AR25" s="3">
        <f t="shared" si="20"/>
        <v>855.41000000000008</v>
      </c>
      <c r="AS25" s="3">
        <f t="shared" si="20"/>
        <v>1105.22</v>
      </c>
      <c r="AT25" s="3">
        <f t="shared" si="20"/>
        <v>1423.16</v>
      </c>
    </row>
    <row r="26" spans="1:46" x14ac:dyDescent="0.3">
      <c r="A26" t="s">
        <v>5</v>
      </c>
      <c r="B26">
        <v>6</v>
      </c>
      <c r="C26" s="1">
        <v>48</v>
      </c>
      <c r="D26" s="1">
        <v>12</v>
      </c>
      <c r="E26" s="1">
        <v>12</v>
      </c>
      <c r="F26" s="1">
        <v>12</v>
      </c>
      <c r="G26" s="1">
        <v>44</v>
      </c>
      <c r="H26" s="1">
        <v>54</v>
      </c>
      <c r="I26" s="1">
        <v>62</v>
      </c>
      <c r="J26" s="1">
        <v>217</v>
      </c>
      <c r="K26" s="1">
        <v>181</v>
      </c>
      <c r="L26" s="1">
        <v>139</v>
      </c>
      <c r="M26" s="1">
        <v>97</v>
      </c>
      <c r="N26" s="1">
        <v>127</v>
      </c>
      <c r="O26" s="1">
        <v>73</v>
      </c>
      <c r="P26" s="1">
        <v>103</v>
      </c>
      <c r="Q26" s="1">
        <v>91</v>
      </c>
      <c r="R26" s="1">
        <v>157</v>
      </c>
      <c r="S26" s="1">
        <v>149</v>
      </c>
      <c r="T26" s="1">
        <v>192</v>
      </c>
      <c r="U26" s="1">
        <v>245</v>
      </c>
      <c r="Y26" t="s">
        <v>5</v>
      </c>
      <c r="Z26">
        <v>17.8</v>
      </c>
      <c r="AA26">
        <v>6</v>
      </c>
      <c r="AB26" s="3">
        <f t="shared" ref="AB26:AC41" si="21">C26*$Z26</f>
        <v>854.40000000000009</v>
      </c>
      <c r="AC26" s="3">
        <f t="shared" si="21"/>
        <v>213.60000000000002</v>
      </c>
      <c r="AD26" s="3">
        <f t="shared" si="20"/>
        <v>213.60000000000002</v>
      </c>
      <c r="AE26" s="3">
        <f t="shared" si="20"/>
        <v>213.60000000000002</v>
      </c>
      <c r="AF26" s="3">
        <f t="shared" si="20"/>
        <v>783.2</v>
      </c>
      <c r="AG26" s="3">
        <f t="shared" si="20"/>
        <v>961.2</v>
      </c>
      <c r="AH26" s="3">
        <f t="shared" si="20"/>
        <v>1103.6000000000001</v>
      </c>
      <c r="AI26" s="3">
        <f t="shared" si="20"/>
        <v>3862.6000000000004</v>
      </c>
      <c r="AJ26" s="3">
        <f t="shared" si="20"/>
        <v>3221.8</v>
      </c>
      <c r="AK26" s="3">
        <f t="shared" si="20"/>
        <v>2474.2000000000003</v>
      </c>
      <c r="AL26" s="3">
        <f t="shared" si="20"/>
        <v>1726.6000000000001</v>
      </c>
      <c r="AM26" s="3">
        <f t="shared" si="20"/>
        <v>2260.6</v>
      </c>
      <c r="AN26" s="3">
        <f t="shared" si="20"/>
        <v>1299.4000000000001</v>
      </c>
      <c r="AO26" s="3">
        <f t="shared" si="20"/>
        <v>1833.4</v>
      </c>
      <c r="AP26" s="3">
        <f t="shared" si="20"/>
        <v>1619.8</v>
      </c>
      <c r="AQ26" s="3">
        <f t="shared" si="20"/>
        <v>2794.6</v>
      </c>
      <c r="AR26" s="3">
        <f t="shared" si="20"/>
        <v>2652.2000000000003</v>
      </c>
      <c r="AS26" s="3">
        <f t="shared" si="20"/>
        <v>3417.6000000000004</v>
      </c>
      <c r="AT26" s="3">
        <f t="shared" si="20"/>
        <v>4361</v>
      </c>
    </row>
    <row r="27" spans="1:46" x14ac:dyDescent="0.3">
      <c r="A27" t="s">
        <v>6</v>
      </c>
      <c r="B27">
        <v>6</v>
      </c>
      <c r="C27" s="1">
        <v>38</v>
      </c>
      <c r="D27" s="1">
        <v>18</v>
      </c>
      <c r="E27" s="1">
        <v>18</v>
      </c>
      <c r="F27" s="1">
        <v>60</v>
      </c>
      <c r="G27" s="1">
        <v>60</v>
      </c>
      <c r="H27" s="1">
        <v>70</v>
      </c>
      <c r="I27" s="1">
        <v>58</v>
      </c>
      <c r="J27" s="1">
        <v>73</v>
      </c>
      <c r="K27" s="1">
        <v>61</v>
      </c>
      <c r="L27" s="1">
        <v>47</v>
      </c>
      <c r="M27" s="1">
        <v>33</v>
      </c>
      <c r="N27" s="1">
        <v>21</v>
      </c>
      <c r="O27" s="1">
        <v>3</v>
      </c>
      <c r="P27" s="1">
        <v>35</v>
      </c>
      <c r="Q27" s="1">
        <v>17</v>
      </c>
      <c r="R27" s="1">
        <v>25</v>
      </c>
      <c r="S27" s="1">
        <v>13</v>
      </c>
      <c r="T27" s="1">
        <v>13</v>
      </c>
      <c r="U27" s="1">
        <v>12</v>
      </c>
      <c r="Y27" t="s">
        <v>6</v>
      </c>
      <c r="Z27">
        <v>19.55</v>
      </c>
      <c r="AA27">
        <v>6</v>
      </c>
      <c r="AB27" s="3">
        <f t="shared" si="21"/>
        <v>742.9</v>
      </c>
      <c r="AC27" s="3">
        <f t="shared" si="21"/>
        <v>351.90000000000003</v>
      </c>
      <c r="AD27" s="3">
        <f t="shared" si="20"/>
        <v>351.90000000000003</v>
      </c>
      <c r="AE27" s="3">
        <f t="shared" si="20"/>
        <v>1173</v>
      </c>
      <c r="AF27" s="3">
        <f t="shared" si="20"/>
        <v>1173</v>
      </c>
      <c r="AG27" s="3">
        <f t="shared" si="20"/>
        <v>1368.5</v>
      </c>
      <c r="AH27" s="3">
        <f t="shared" si="20"/>
        <v>1133.9000000000001</v>
      </c>
      <c r="AI27" s="3">
        <f t="shared" si="20"/>
        <v>1427.15</v>
      </c>
      <c r="AJ27" s="3">
        <f t="shared" si="20"/>
        <v>1192.55</v>
      </c>
      <c r="AK27" s="3">
        <f t="shared" si="20"/>
        <v>918.85</v>
      </c>
      <c r="AL27" s="3">
        <f t="shared" si="20"/>
        <v>645.15</v>
      </c>
      <c r="AM27" s="3">
        <f t="shared" si="20"/>
        <v>410.55</v>
      </c>
      <c r="AN27" s="3">
        <f t="shared" si="20"/>
        <v>58.650000000000006</v>
      </c>
      <c r="AO27" s="3">
        <f t="shared" si="20"/>
        <v>684.25</v>
      </c>
      <c r="AP27" s="3">
        <f t="shared" si="20"/>
        <v>332.35</v>
      </c>
      <c r="AQ27" s="3">
        <f t="shared" si="20"/>
        <v>488.75</v>
      </c>
      <c r="AR27" s="3">
        <f t="shared" si="20"/>
        <v>254.15</v>
      </c>
      <c r="AS27" s="3">
        <f t="shared" si="20"/>
        <v>254.15</v>
      </c>
      <c r="AT27" s="3">
        <f t="shared" si="20"/>
        <v>234.60000000000002</v>
      </c>
    </row>
    <row r="28" spans="1:46" x14ac:dyDescent="0.3">
      <c r="A28" t="s">
        <v>7</v>
      </c>
      <c r="B28">
        <v>6</v>
      </c>
      <c r="C28" s="1">
        <v>38</v>
      </c>
      <c r="D28" s="1">
        <v>18</v>
      </c>
      <c r="E28" s="1">
        <v>18</v>
      </c>
      <c r="F28" s="1">
        <v>42</v>
      </c>
      <c r="G28" s="1">
        <v>42</v>
      </c>
      <c r="H28" s="1">
        <v>68</v>
      </c>
      <c r="I28" s="1">
        <v>56</v>
      </c>
      <c r="J28" s="1">
        <v>73</v>
      </c>
      <c r="K28" s="1">
        <v>61</v>
      </c>
      <c r="L28" s="1">
        <v>47</v>
      </c>
      <c r="M28" s="1">
        <v>33</v>
      </c>
      <c r="N28" s="1">
        <v>51</v>
      </c>
      <c r="O28" s="1">
        <v>33</v>
      </c>
      <c r="P28" s="1">
        <v>25</v>
      </c>
      <c r="Q28" s="1">
        <v>41</v>
      </c>
      <c r="R28" s="1">
        <v>35</v>
      </c>
      <c r="S28" s="1">
        <v>63</v>
      </c>
      <c r="T28" s="1">
        <v>57</v>
      </c>
      <c r="U28" s="1">
        <v>72</v>
      </c>
      <c r="Y28" t="s">
        <v>7</v>
      </c>
      <c r="Z28">
        <v>25.9</v>
      </c>
      <c r="AA28">
        <v>6</v>
      </c>
      <c r="AB28" s="3">
        <f t="shared" si="21"/>
        <v>984.19999999999993</v>
      </c>
      <c r="AC28" s="3">
        <f t="shared" si="21"/>
        <v>466.2</v>
      </c>
      <c r="AD28" s="3">
        <f t="shared" si="20"/>
        <v>466.2</v>
      </c>
      <c r="AE28" s="3">
        <f t="shared" si="20"/>
        <v>1087.8</v>
      </c>
      <c r="AF28" s="3">
        <f t="shared" si="20"/>
        <v>1087.8</v>
      </c>
      <c r="AG28" s="3">
        <f t="shared" si="20"/>
        <v>1761.1999999999998</v>
      </c>
      <c r="AH28" s="3">
        <f t="shared" si="20"/>
        <v>1450.3999999999999</v>
      </c>
      <c r="AI28" s="3">
        <f t="shared" si="20"/>
        <v>1890.6999999999998</v>
      </c>
      <c r="AJ28" s="3">
        <f t="shared" si="20"/>
        <v>1579.8999999999999</v>
      </c>
      <c r="AK28" s="3">
        <f t="shared" si="20"/>
        <v>1217.3</v>
      </c>
      <c r="AL28" s="3">
        <f t="shared" si="20"/>
        <v>854.69999999999993</v>
      </c>
      <c r="AM28" s="3">
        <f t="shared" si="20"/>
        <v>1320.8999999999999</v>
      </c>
      <c r="AN28" s="3">
        <f t="shared" si="20"/>
        <v>854.69999999999993</v>
      </c>
      <c r="AO28" s="3">
        <f t="shared" si="20"/>
        <v>647.5</v>
      </c>
      <c r="AP28" s="3">
        <f t="shared" si="20"/>
        <v>1061.8999999999999</v>
      </c>
      <c r="AQ28" s="3">
        <f t="shared" si="20"/>
        <v>906.5</v>
      </c>
      <c r="AR28" s="3">
        <f t="shared" si="20"/>
        <v>1631.6999999999998</v>
      </c>
      <c r="AS28" s="3">
        <f t="shared" si="20"/>
        <v>1476.3</v>
      </c>
      <c r="AT28" s="3">
        <f t="shared" si="20"/>
        <v>1864.8</v>
      </c>
    </row>
    <row r="29" spans="1:46" x14ac:dyDescent="0.3">
      <c r="A29" t="s">
        <v>8</v>
      </c>
      <c r="B29">
        <v>6</v>
      </c>
      <c r="C29" s="1">
        <v>38</v>
      </c>
      <c r="D29" s="1">
        <v>18</v>
      </c>
      <c r="E29" s="1">
        <v>18</v>
      </c>
      <c r="F29" s="1">
        <v>39</v>
      </c>
      <c r="G29" s="1">
        <v>76</v>
      </c>
      <c r="H29" s="1">
        <v>81</v>
      </c>
      <c r="I29" s="1">
        <v>69</v>
      </c>
      <c r="J29" s="1">
        <v>57</v>
      </c>
      <c r="K29" s="1">
        <v>61</v>
      </c>
      <c r="L29" s="1">
        <v>47</v>
      </c>
      <c r="M29" s="1">
        <v>63</v>
      </c>
      <c r="N29" s="1">
        <v>51</v>
      </c>
      <c r="O29" s="1">
        <v>33</v>
      </c>
      <c r="P29" s="1">
        <v>25</v>
      </c>
      <c r="Q29" s="1">
        <v>41</v>
      </c>
      <c r="R29" s="1">
        <v>35</v>
      </c>
      <c r="S29" s="1">
        <v>63</v>
      </c>
      <c r="T29" s="1">
        <v>57</v>
      </c>
      <c r="U29" s="1">
        <v>72</v>
      </c>
      <c r="Y29" t="s">
        <v>8</v>
      </c>
      <c r="Z29">
        <v>14.62</v>
      </c>
      <c r="AA29">
        <v>6</v>
      </c>
      <c r="AB29" s="3">
        <f t="shared" si="21"/>
        <v>555.55999999999995</v>
      </c>
      <c r="AC29" s="3">
        <f t="shared" si="21"/>
        <v>263.15999999999997</v>
      </c>
      <c r="AD29" s="3">
        <f t="shared" si="20"/>
        <v>263.15999999999997</v>
      </c>
      <c r="AE29" s="3">
        <f t="shared" si="20"/>
        <v>570.17999999999995</v>
      </c>
      <c r="AF29" s="3">
        <f t="shared" si="20"/>
        <v>1111.1199999999999</v>
      </c>
      <c r="AG29" s="3">
        <f t="shared" si="20"/>
        <v>1184.22</v>
      </c>
      <c r="AH29" s="3">
        <f t="shared" si="20"/>
        <v>1008.78</v>
      </c>
      <c r="AI29" s="3">
        <f t="shared" si="20"/>
        <v>833.33999999999992</v>
      </c>
      <c r="AJ29" s="3">
        <f t="shared" si="20"/>
        <v>891.81999999999994</v>
      </c>
      <c r="AK29" s="3">
        <f t="shared" si="20"/>
        <v>687.14</v>
      </c>
      <c r="AL29" s="3">
        <f t="shared" si="20"/>
        <v>921.06</v>
      </c>
      <c r="AM29" s="3">
        <f t="shared" si="20"/>
        <v>745.62</v>
      </c>
      <c r="AN29" s="3">
        <f t="shared" si="20"/>
        <v>482.46</v>
      </c>
      <c r="AO29" s="3">
        <f t="shared" si="20"/>
        <v>365.5</v>
      </c>
      <c r="AP29" s="3">
        <f t="shared" si="20"/>
        <v>599.41999999999996</v>
      </c>
      <c r="AQ29" s="3">
        <f t="shared" si="20"/>
        <v>511.7</v>
      </c>
      <c r="AR29" s="3">
        <f t="shared" si="20"/>
        <v>921.06</v>
      </c>
      <c r="AS29" s="3">
        <f t="shared" si="20"/>
        <v>833.33999999999992</v>
      </c>
      <c r="AT29" s="3">
        <f t="shared" si="20"/>
        <v>1052.6399999999999</v>
      </c>
    </row>
    <row r="30" spans="1:46" x14ac:dyDescent="0.3">
      <c r="A30" t="s">
        <v>9</v>
      </c>
      <c r="B30">
        <v>6</v>
      </c>
      <c r="C30" s="1">
        <v>60</v>
      </c>
      <c r="D30" s="1">
        <v>44</v>
      </c>
      <c r="E30" s="1">
        <v>44</v>
      </c>
      <c r="F30" s="1">
        <v>44</v>
      </c>
      <c r="G30" s="1">
        <v>68</v>
      </c>
      <c r="H30" s="1">
        <v>68</v>
      </c>
      <c r="I30" s="1">
        <v>86</v>
      </c>
      <c r="J30" s="1">
        <v>145</v>
      </c>
      <c r="K30" s="1">
        <v>121</v>
      </c>
      <c r="L30" s="1">
        <v>93</v>
      </c>
      <c r="M30" s="1">
        <v>65</v>
      </c>
      <c r="N30" s="1">
        <v>91</v>
      </c>
      <c r="O30" s="1">
        <v>55</v>
      </c>
      <c r="P30" s="1">
        <v>39</v>
      </c>
      <c r="Q30" s="1">
        <v>87</v>
      </c>
      <c r="R30" s="1">
        <v>81</v>
      </c>
      <c r="S30" s="1">
        <v>141</v>
      </c>
      <c r="T30" s="1">
        <v>135</v>
      </c>
      <c r="U30" s="1">
        <v>173</v>
      </c>
      <c r="Y30" t="s">
        <v>9</v>
      </c>
      <c r="Z30">
        <v>63.81</v>
      </c>
      <c r="AA30">
        <v>6</v>
      </c>
      <c r="AB30" s="3">
        <f t="shared" si="21"/>
        <v>3828.6000000000004</v>
      </c>
      <c r="AC30" s="3">
        <f t="shared" si="21"/>
        <v>2807.6400000000003</v>
      </c>
      <c r="AD30" s="3">
        <f t="shared" si="20"/>
        <v>2807.6400000000003</v>
      </c>
      <c r="AE30" s="3">
        <f t="shared" si="20"/>
        <v>2807.6400000000003</v>
      </c>
      <c r="AF30" s="3">
        <f t="shared" si="20"/>
        <v>4339.08</v>
      </c>
      <c r="AG30" s="3">
        <f t="shared" si="20"/>
        <v>4339.08</v>
      </c>
      <c r="AH30" s="3">
        <f t="shared" si="20"/>
        <v>5487.66</v>
      </c>
      <c r="AI30" s="3">
        <f t="shared" si="20"/>
        <v>9252.4500000000007</v>
      </c>
      <c r="AJ30" s="3">
        <f t="shared" si="20"/>
        <v>7721.01</v>
      </c>
      <c r="AK30" s="3">
        <f t="shared" si="20"/>
        <v>5934.33</v>
      </c>
      <c r="AL30" s="3">
        <f t="shared" si="20"/>
        <v>4147.6500000000005</v>
      </c>
      <c r="AM30" s="3">
        <f t="shared" si="20"/>
        <v>5806.71</v>
      </c>
      <c r="AN30" s="3">
        <f t="shared" si="20"/>
        <v>3509.55</v>
      </c>
      <c r="AO30" s="3">
        <f t="shared" si="20"/>
        <v>2488.59</v>
      </c>
      <c r="AP30" s="3">
        <f t="shared" si="20"/>
        <v>5551.47</v>
      </c>
      <c r="AQ30" s="3">
        <f t="shared" si="20"/>
        <v>5168.6100000000006</v>
      </c>
      <c r="AR30" s="3">
        <f t="shared" si="20"/>
        <v>8997.2100000000009</v>
      </c>
      <c r="AS30" s="3">
        <f t="shared" si="20"/>
        <v>8614.35</v>
      </c>
      <c r="AT30" s="3">
        <f t="shared" si="20"/>
        <v>11039.130000000001</v>
      </c>
    </row>
    <row r="31" spans="1:46" x14ac:dyDescent="0.3">
      <c r="A31" t="s">
        <v>10</v>
      </c>
      <c r="B31">
        <v>6</v>
      </c>
      <c r="C31" s="1">
        <v>19</v>
      </c>
      <c r="D31" s="1">
        <v>9</v>
      </c>
      <c r="E31" s="1">
        <v>9</v>
      </c>
      <c r="F31" s="1">
        <v>33</v>
      </c>
      <c r="G31" s="1">
        <v>33</v>
      </c>
      <c r="H31" s="1">
        <v>42</v>
      </c>
      <c r="I31" s="1">
        <v>36</v>
      </c>
      <c r="J31" s="1">
        <v>30</v>
      </c>
      <c r="K31" s="1">
        <v>31</v>
      </c>
      <c r="L31" s="1">
        <v>24</v>
      </c>
      <c r="M31" s="1">
        <v>17</v>
      </c>
      <c r="N31" s="1">
        <v>22</v>
      </c>
      <c r="O31" s="1">
        <v>13</v>
      </c>
      <c r="P31" s="1">
        <v>18</v>
      </c>
      <c r="Q31" s="1">
        <v>6</v>
      </c>
      <c r="R31" s="1">
        <v>7</v>
      </c>
      <c r="S31" s="1">
        <v>8</v>
      </c>
      <c r="T31" s="1">
        <v>-4</v>
      </c>
      <c r="U31" s="1">
        <v>-9</v>
      </c>
      <c r="Y31" t="s">
        <v>10</v>
      </c>
      <c r="Z31">
        <v>17.97</v>
      </c>
      <c r="AA31">
        <v>6</v>
      </c>
      <c r="AB31" s="3">
        <f t="shared" si="21"/>
        <v>341.42999999999995</v>
      </c>
      <c r="AC31" s="3">
        <f t="shared" si="21"/>
        <v>161.72999999999999</v>
      </c>
      <c r="AD31" s="3">
        <f t="shared" si="20"/>
        <v>161.72999999999999</v>
      </c>
      <c r="AE31" s="3">
        <f t="shared" si="20"/>
        <v>593.01</v>
      </c>
      <c r="AF31" s="3">
        <f t="shared" si="20"/>
        <v>593.01</v>
      </c>
      <c r="AG31" s="3">
        <f t="shared" si="20"/>
        <v>754.74</v>
      </c>
      <c r="AH31" s="3">
        <f t="shared" si="20"/>
        <v>646.91999999999996</v>
      </c>
      <c r="AI31" s="3">
        <f t="shared" si="20"/>
        <v>539.09999999999991</v>
      </c>
      <c r="AJ31" s="3">
        <f t="shared" si="20"/>
        <v>557.06999999999994</v>
      </c>
      <c r="AK31" s="3">
        <f t="shared" si="20"/>
        <v>431.28</v>
      </c>
      <c r="AL31" s="3">
        <f t="shared" si="20"/>
        <v>305.49</v>
      </c>
      <c r="AM31" s="3">
        <f t="shared" si="20"/>
        <v>395.34</v>
      </c>
      <c r="AN31" s="3">
        <f t="shared" si="20"/>
        <v>233.60999999999999</v>
      </c>
      <c r="AO31" s="3">
        <f t="shared" si="20"/>
        <v>323.45999999999998</v>
      </c>
      <c r="AP31" s="3">
        <f t="shared" si="20"/>
        <v>107.82</v>
      </c>
      <c r="AQ31" s="3">
        <f t="shared" si="20"/>
        <v>125.78999999999999</v>
      </c>
      <c r="AR31" s="3">
        <f t="shared" si="20"/>
        <v>143.76</v>
      </c>
      <c r="AS31" s="3">
        <f t="shared" si="20"/>
        <v>-71.88</v>
      </c>
      <c r="AT31" s="3">
        <f t="shared" si="20"/>
        <v>-161.72999999999999</v>
      </c>
    </row>
    <row r="32" spans="1:46" x14ac:dyDescent="0.3">
      <c r="A32" t="s">
        <v>11</v>
      </c>
      <c r="B32">
        <v>6</v>
      </c>
      <c r="C32" s="1">
        <v>64</v>
      </c>
      <c r="D32" s="1">
        <v>6</v>
      </c>
      <c r="E32" s="1">
        <v>6</v>
      </c>
      <c r="F32" s="1">
        <v>38</v>
      </c>
      <c r="G32" s="1">
        <v>76</v>
      </c>
      <c r="H32" s="1">
        <v>68</v>
      </c>
      <c r="I32" s="1">
        <v>64</v>
      </c>
      <c r="J32" s="1">
        <v>289</v>
      </c>
      <c r="K32" s="1">
        <v>241</v>
      </c>
      <c r="L32" s="1">
        <v>185</v>
      </c>
      <c r="M32" s="1">
        <v>129</v>
      </c>
      <c r="N32" s="1">
        <v>81</v>
      </c>
      <c r="O32" s="1">
        <v>117</v>
      </c>
      <c r="P32" s="1">
        <v>85</v>
      </c>
      <c r="Q32" s="1">
        <v>182</v>
      </c>
      <c r="R32" s="1">
        <v>179</v>
      </c>
      <c r="S32" s="1">
        <v>305</v>
      </c>
      <c r="T32" s="1">
        <v>302</v>
      </c>
      <c r="U32" s="1">
        <v>391</v>
      </c>
      <c r="Y32" t="s">
        <v>11</v>
      </c>
      <c r="Z32">
        <v>6.21</v>
      </c>
      <c r="AA32">
        <v>6</v>
      </c>
      <c r="AB32" s="3">
        <f t="shared" si="21"/>
        <v>397.44</v>
      </c>
      <c r="AC32" s="3">
        <f t="shared" si="21"/>
        <v>37.26</v>
      </c>
      <c r="AD32" s="3">
        <f t="shared" si="20"/>
        <v>37.26</v>
      </c>
      <c r="AE32" s="3">
        <f t="shared" si="20"/>
        <v>235.98</v>
      </c>
      <c r="AF32" s="3">
        <f t="shared" si="20"/>
        <v>471.96</v>
      </c>
      <c r="AG32" s="3">
        <f t="shared" si="20"/>
        <v>422.28</v>
      </c>
      <c r="AH32" s="3">
        <f t="shared" si="20"/>
        <v>397.44</v>
      </c>
      <c r="AI32" s="3">
        <f t="shared" si="20"/>
        <v>1794.69</v>
      </c>
      <c r="AJ32" s="3">
        <f t="shared" si="20"/>
        <v>1496.61</v>
      </c>
      <c r="AK32" s="3">
        <f t="shared" si="20"/>
        <v>1148.8499999999999</v>
      </c>
      <c r="AL32" s="3">
        <f t="shared" si="20"/>
        <v>801.09</v>
      </c>
      <c r="AM32" s="3">
        <f t="shared" si="20"/>
        <v>503.01</v>
      </c>
      <c r="AN32" s="3">
        <f t="shared" si="20"/>
        <v>726.57</v>
      </c>
      <c r="AO32" s="3">
        <f t="shared" si="20"/>
        <v>527.85</v>
      </c>
      <c r="AP32" s="3">
        <f t="shared" si="20"/>
        <v>1130.22</v>
      </c>
      <c r="AQ32" s="3">
        <f t="shared" si="20"/>
        <v>1111.5899999999999</v>
      </c>
      <c r="AR32" s="3">
        <f t="shared" si="20"/>
        <v>1894.05</v>
      </c>
      <c r="AS32" s="3">
        <f t="shared" si="20"/>
        <v>1875.42</v>
      </c>
      <c r="AT32" s="3">
        <f t="shared" si="20"/>
        <v>2428.11</v>
      </c>
    </row>
    <row r="33" spans="1:46" x14ac:dyDescent="0.3">
      <c r="A33" t="s">
        <v>12</v>
      </c>
      <c r="B33">
        <v>6</v>
      </c>
      <c r="C33" s="1">
        <v>16</v>
      </c>
      <c r="D33" s="1">
        <v>37</v>
      </c>
      <c r="E33" s="1">
        <v>37</v>
      </c>
      <c r="F33" s="1">
        <v>63</v>
      </c>
      <c r="G33" s="1">
        <v>63</v>
      </c>
      <c r="H33" s="1">
        <v>47</v>
      </c>
      <c r="I33" s="1">
        <v>57</v>
      </c>
      <c r="J33" s="1">
        <v>45</v>
      </c>
      <c r="K33" s="1">
        <v>33</v>
      </c>
      <c r="L33" s="1">
        <v>19</v>
      </c>
      <c r="M33" s="1">
        <v>5</v>
      </c>
      <c r="N33" s="1">
        <v>31</v>
      </c>
      <c r="O33" s="1">
        <v>41</v>
      </c>
      <c r="P33" s="1">
        <v>33</v>
      </c>
      <c r="Q33" s="1">
        <v>9</v>
      </c>
      <c r="R33" s="1">
        <v>13</v>
      </c>
      <c r="S33" s="1">
        <v>15</v>
      </c>
      <c r="T33" s="1">
        <v>-9</v>
      </c>
      <c r="U33" s="1">
        <v>-18</v>
      </c>
      <c r="Y33" t="s">
        <v>12</v>
      </c>
      <c r="Z33">
        <v>9.4</v>
      </c>
      <c r="AA33">
        <v>6</v>
      </c>
      <c r="AB33" s="3">
        <f t="shared" si="21"/>
        <v>150.4</v>
      </c>
      <c r="AC33" s="3">
        <f t="shared" si="21"/>
        <v>347.8</v>
      </c>
      <c r="AD33" s="3">
        <f t="shared" si="20"/>
        <v>347.8</v>
      </c>
      <c r="AE33" s="3">
        <f t="shared" si="20"/>
        <v>592.20000000000005</v>
      </c>
      <c r="AF33" s="3">
        <f t="shared" si="20"/>
        <v>592.20000000000005</v>
      </c>
      <c r="AG33" s="3">
        <f t="shared" si="20"/>
        <v>441.8</v>
      </c>
      <c r="AH33" s="3">
        <f t="shared" si="20"/>
        <v>535.80000000000007</v>
      </c>
      <c r="AI33" s="3">
        <f t="shared" si="20"/>
        <v>423</v>
      </c>
      <c r="AJ33" s="3">
        <f t="shared" si="20"/>
        <v>310.2</v>
      </c>
      <c r="AK33" s="3">
        <f t="shared" si="20"/>
        <v>178.6</v>
      </c>
      <c r="AL33" s="3">
        <f t="shared" si="20"/>
        <v>47</v>
      </c>
      <c r="AM33" s="3">
        <f t="shared" si="20"/>
        <v>291.40000000000003</v>
      </c>
      <c r="AN33" s="3">
        <f t="shared" si="20"/>
        <v>385.40000000000003</v>
      </c>
      <c r="AO33" s="3">
        <f t="shared" si="20"/>
        <v>310.2</v>
      </c>
      <c r="AP33" s="3">
        <f t="shared" si="20"/>
        <v>84.600000000000009</v>
      </c>
      <c r="AQ33" s="3">
        <f t="shared" si="20"/>
        <v>122.2</v>
      </c>
      <c r="AR33" s="3">
        <f t="shared" si="20"/>
        <v>141</v>
      </c>
      <c r="AS33" s="3">
        <f t="shared" si="20"/>
        <v>-84.600000000000009</v>
      </c>
      <c r="AT33" s="3">
        <f t="shared" si="20"/>
        <v>-169.20000000000002</v>
      </c>
    </row>
    <row r="34" spans="1:46" x14ac:dyDescent="0.3">
      <c r="A34" t="s">
        <v>13</v>
      </c>
      <c r="B34">
        <v>6</v>
      </c>
      <c r="C34" s="1">
        <v>16</v>
      </c>
      <c r="D34" s="1">
        <v>17</v>
      </c>
      <c r="E34" s="1">
        <v>17</v>
      </c>
      <c r="F34" s="1">
        <v>51</v>
      </c>
      <c r="G34" s="1">
        <v>51</v>
      </c>
      <c r="H34" s="1">
        <v>58</v>
      </c>
      <c r="I34" s="1">
        <v>62</v>
      </c>
      <c r="J34" s="1">
        <v>50</v>
      </c>
      <c r="K34" s="1">
        <v>38</v>
      </c>
      <c r="L34" s="1">
        <v>24</v>
      </c>
      <c r="M34" s="1">
        <v>44</v>
      </c>
      <c r="N34" s="1">
        <v>32</v>
      </c>
      <c r="O34" s="1">
        <v>35</v>
      </c>
      <c r="P34" s="1">
        <v>27</v>
      </c>
      <c r="Q34" s="1">
        <v>41</v>
      </c>
      <c r="R34" s="1">
        <v>35</v>
      </c>
      <c r="S34" s="1">
        <v>63</v>
      </c>
      <c r="T34" s="1">
        <v>57</v>
      </c>
      <c r="U34" s="1">
        <v>72</v>
      </c>
      <c r="Y34" t="s">
        <v>13</v>
      </c>
      <c r="Z34">
        <v>6.21</v>
      </c>
      <c r="AA34">
        <v>6</v>
      </c>
      <c r="AB34" s="3">
        <f t="shared" si="21"/>
        <v>99.36</v>
      </c>
      <c r="AC34" s="3">
        <f t="shared" si="21"/>
        <v>105.57</v>
      </c>
      <c r="AD34" s="3">
        <f t="shared" si="20"/>
        <v>105.57</v>
      </c>
      <c r="AE34" s="3">
        <f t="shared" si="20"/>
        <v>316.70999999999998</v>
      </c>
      <c r="AF34" s="3">
        <f t="shared" si="20"/>
        <v>316.70999999999998</v>
      </c>
      <c r="AG34" s="3">
        <f t="shared" si="20"/>
        <v>360.18</v>
      </c>
      <c r="AH34" s="3">
        <f t="shared" si="20"/>
        <v>385.02</v>
      </c>
      <c r="AI34" s="3">
        <f t="shared" si="20"/>
        <v>310.5</v>
      </c>
      <c r="AJ34" s="3">
        <f t="shared" si="20"/>
        <v>235.98</v>
      </c>
      <c r="AK34" s="3">
        <f t="shared" si="20"/>
        <v>149.04</v>
      </c>
      <c r="AL34" s="3">
        <f t="shared" si="20"/>
        <v>273.24</v>
      </c>
      <c r="AM34" s="3">
        <f t="shared" si="20"/>
        <v>198.72</v>
      </c>
      <c r="AN34" s="3">
        <f t="shared" si="20"/>
        <v>217.35</v>
      </c>
      <c r="AO34" s="3">
        <f t="shared" si="20"/>
        <v>167.67</v>
      </c>
      <c r="AP34" s="3">
        <f t="shared" si="20"/>
        <v>254.60999999999999</v>
      </c>
      <c r="AQ34" s="3">
        <f t="shared" si="20"/>
        <v>217.35</v>
      </c>
      <c r="AR34" s="3">
        <f t="shared" si="20"/>
        <v>391.23</v>
      </c>
      <c r="AS34" s="3">
        <f t="shared" si="20"/>
        <v>353.96999999999997</v>
      </c>
      <c r="AT34" s="3">
        <f t="shared" si="20"/>
        <v>447.12</v>
      </c>
    </row>
    <row r="35" spans="1:46" x14ac:dyDescent="0.3">
      <c r="A35" t="s">
        <v>14</v>
      </c>
      <c r="B35">
        <v>6</v>
      </c>
      <c r="C35" s="1">
        <v>48</v>
      </c>
      <c r="D35" s="1">
        <v>30</v>
      </c>
      <c r="E35" s="1">
        <v>30</v>
      </c>
      <c r="F35" s="1">
        <v>30</v>
      </c>
      <c r="G35" s="1">
        <v>68</v>
      </c>
      <c r="H35" s="1">
        <v>76</v>
      </c>
      <c r="I35" s="1">
        <v>102</v>
      </c>
      <c r="J35" s="1">
        <v>217</v>
      </c>
      <c r="K35" s="1">
        <v>181</v>
      </c>
      <c r="L35" s="1">
        <v>139</v>
      </c>
      <c r="M35" s="1">
        <v>169</v>
      </c>
      <c r="N35" s="1">
        <v>133</v>
      </c>
      <c r="O35" s="1">
        <v>79</v>
      </c>
      <c r="P35" s="1">
        <v>103</v>
      </c>
      <c r="Q35" s="1">
        <v>97</v>
      </c>
      <c r="R35" s="1">
        <v>169</v>
      </c>
      <c r="S35" s="1">
        <v>165</v>
      </c>
      <c r="T35" s="1">
        <v>214</v>
      </c>
      <c r="U35" s="1">
        <v>275</v>
      </c>
      <c r="Y35" t="s">
        <v>14</v>
      </c>
      <c r="Z35">
        <v>4.2</v>
      </c>
      <c r="AA35">
        <v>6</v>
      </c>
      <c r="AB35" s="3">
        <f t="shared" si="21"/>
        <v>201.60000000000002</v>
      </c>
      <c r="AC35" s="3">
        <f t="shared" si="21"/>
        <v>126</v>
      </c>
      <c r="AD35" s="3">
        <f t="shared" si="20"/>
        <v>126</v>
      </c>
      <c r="AE35" s="3">
        <f t="shared" si="20"/>
        <v>126</v>
      </c>
      <c r="AF35" s="3">
        <f t="shared" si="20"/>
        <v>285.60000000000002</v>
      </c>
      <c r="AG35" s="3">
        <f t="shared" si="20"/>
        <v>319.2</v>
      </c>
      <c r="AH35" s="3">
        <f t="shared" si="20"/>
        <v>428.40000000000003</v>
      </c>
      <c r="AI35" s="3">
        <f t="shared" si="20"/>
        <v>911.40000000000009</v>
      </c>
      <c r="AJ35" s="3">
        <f t="shared" si="20"/>
        <v>760.2</v>
      </c>
      <c r="AK35" s="3">
        <f t="shared" si="20"/>
        <v>583.80000000000007</v>
      </c>
      <c r="AL35" s="3">
        <f t="shared" si="20"/>
        <v>709.80000000000007</v>
      </c>
      <c r="AM35" s="3">
        <f t="shared" si="20"/>
        <v>558.6</v>
      </c>
      <c r="AN35" s="3">
        <f t="shared" si="20"/>
        <v>331.8</v>
      </c>
      <c r="AO35" s="3">
        <f t="shared" si="20"/>
        <v>432.6</v>
      </c>
      <c r="AP35" s="3">
        <f t="shared" si="20"/>
        <v>407.40000000000003</v>
      </c>
      <c r="AQ35" s="3">
        <f t="shared" si="20"/>
        <v>709.80000000000007</v>
      </c>
      <c r="AR35" s="3">
        <f t="shared" si="20"/>
        <v>693</v>
      </c>
      <c r="AS35" s="3">
        <f t="shared" si="20"/>
        <v>898.80000000000007</v>
      </c>
      <c r="AT35" s="3">
        <f t="shared" si="20"/>
        <v>1155</v>
      </c>
    </row>
    <row r="36" spans="1:46" x14ac:dyDescent="0.3">
      <c r="A36" t="s">
        <v>15</v>
      </c>
      <c r="B36">
        <v>2</v>
      </c>
      <c r="C36" s="1">
        <v>64017.800999999898</v>
      </c>
      <c r="D36" s="1">
        <v>47808.800999999898</v>
      </c>
      <c r="E36" s="1">
        <v>45641.800999999898</v>
      </c>
      <c r="F36" s="1">
        <v>59619.80099999989</v>
      </c>
      <c r="G36" s="1">
        <v>140210.80099999989</v>
      </c>
      <c r="H36" s="1">
        <v>216062.80099999989</v>
      </c>
      <c r="I36" s="1">
        <v>223913.80099999989</v>
      </c>
      <c r="J36" s="1">
        <v>216155.80099999989</v>
      </c>
      <c r="K36" s="1">
        <v>199503.80099999989</v>
      </c>
      <c r="L36" s="1">
        <v>187083.80099999989</v>
      </c>
      <c r="M36" s="1">
        <v>180542.80099999989</v>
      </c>
      <c r="N36" s="1">
        <v>164977.80099999989</v>
      </c>
      <c r="O36" s="1">
        <v>157949.80099999989</v>
      </c>
      <c r="P36" s="1">
        <v>149787.80099999989</v>
      </c>
      <c r="Q36" s="1">
        <v>149769.80099999989</v>
      </c>
      <c r="R36" s="1">
        <v>149751.80099999989</v>
      </c>
      <c r="S36" s="1">
        <v>149739.80099999989</v>
      </c>
      <c r="T36" s="1">
        <v>149721.80099999989</v>
      </c>
      <c r="U36" s="1">
        <v>149697.80099999989</v>
      </c>
      <c r="Y36" t="s">
        <v>15</v>
      </c>
      <c r="Z36">
        <v>1.4119999999999999</v>
      </c>
      <c r="AA36">
        <v>2</v>
      </c>
      <c r="AB36" s="3">
        <f t="shared" si="21"/>
        <v>90393.135011999853</v>
      </c>
      <c r="AC36" s="3">
        <f t="shared" si="21"/>
        <v>67506.027011999846</v>
      </c>
      <c r="AD36" s="3">
        <f t="shared" si="20"/>
        <v>64446.223011999849</v>
      </c>
      <c r="AE36" s="3">
        <f t="shared" si="20"/>
        <v>84183.159011999844</v>
      </c>
      <c r="AF36" s="3">
        <f t="shared" si="20"/>
        <v>197977.65101199984</v>
      </c>
      <c r="AG36" s="3">
        <f t="shared" si="20"/>
        <v>305080.67501199985</v>
      </c>
      <c r="AH36" s="3">
        <f t="shared" si="20"/>
        <v>316166.28701199981</v>
      </c>
      <c r="AI36" s="3">
        <f t="shared" si="20"/>
        <v>305211.99101199984</v>
      </c>
      <c r="AJ36" s="3">
        <f t="shared" si="20"/>
        <v>281699.36701199983</v>
      </c>
      <c r="AK36" s="3">
        <f t="shared" si="20"/>
        <v>264162.32701199985</v>
      </c>
      <c r="AL36" s="3">
        <f t="shared" si="20"/>
        <v>254926.43501199983</v>
      </c>
      <c r="AM36" s="3">
        <f t="shared" si="20"/>
        <v>232948.65501199983</v>
      </c>
      <c r="AN36" s="3">
        <f t="shared" si="20"/>
        <v>223025.11901199984</v>
      </c>
      <c r="AO36" s="3">
        <f t="shared" si="20"/>
        <v>211500.37501199983</v>
      </c>
      <c r="AP36" s="3">
        <f t="shared" si="20"/>
        <v>211474.95901199983</v>
      </c>
      <c r="AQ36" s="3">
        <f t="shared" si="20"/>
        <v>211449.54301199983</v>
      </c>
      <c r="AR36" s="3">
        <f t="shared" si="20"/>
        <v>211432.59901199985</v>
      </c>
      <c r="AS36" s="3">
        <f t="shared" si="20"/>
        <v>211407.18301199982</v>
      </c>
      <c r="AT36" s="3">
        <f t="shared" si="20"/>
        <v>211373.29501199984</v>
      </c>
    </row>
    <row r="37" spans="1:46" x14ac:dyDescent="0.3">
      <c r="A37" t="s">
        <v>16</v>
      </c>
      <c r="B37">
        <v>2</v>
      </c>
      <c r="C37" s="1">
        <v>49684.271999999903</v>
      </c>
      <c r="D37" s="1">
        <v>44205.271999999903</v>
      </c>
      <c r="E37" s="1">
        <v>42058.271999999903</v>
      </c>
      <c r="F37" s="1">
        <v>33872.271999999903</v>
      </c>
      <c r="G37" s="1">
        <v>33872.271999999903</v>
      </c>
      <c r="H37" s="1">
        <v>43448.271999999903</v>
      </c>
      <c r="I37" s="1">
        <v>80744.27199999991</v>
      </c>
      <c r="J37" s="1">
        <v>69297.27199999991</v>
      </c>
      <c r="K37" s="1">
        <v>60170.27199999991</v>
      </c>
      <c r="L37" s="1">
        <v>57970.27199999991</v>
      </c>
      <c r="M37" s="1">
        <v>45222.27199999991</v>
      </c>
      <c r="N37" s="1">
        <v>42034.27199999991</v>
      </c>
      <c r="O37" s="1">
        <v>24142.27199999991</v>
      </c>
      <c r="P37" s="1">
        <v>16757.27199999991</v>
      </c>
      <c r="Q37" s="1">
        <v>31741.27199999991</v>
      </c>
      <c r="R37" s="1">
        <v>32816.27199999991</v>
      </c>
      <c r="S37" s="1">
        <v>34640.27199999991</v>
      </c>
      <c r="T37" s="1">
        <v>27707.27199999991</v>
      </c>
      <c r="U37" s="1">
        <v>14654.27199999991</v>
      </c>
      <c r="Y37" t="s">
        <v>16</v>
      </c>
      <c r="Z37">
        <v>1.4119999999999999</v>
      </c>
      <c r="AA37">
        <v>2</v>
      </c>
      <c r="AB37" s="3">
        <f t="shared" si="21"/>
        <v>70154.192063999857</v>
      </c>
      <c r="AC37" s="3">
        <f t="shared" si="21"/>
        <v>62417.844063999859</v>
      </c>
      <c r="AD37" s="3">
        <f t="shared" si="20"/>
        <v>59386.28006399986</v>
      </c>
      <c r="AE37" s="3">
        <f t="shared" si="20"/>
        <v>47827.648063999863</v>
      </c>
      <c r="AF37" s="3">
        <f t="shared" si="20"/>
        <v>47827.648063999863</v>
      </c>
      <c r="AG37" s="3">
        <f t="shared" si="20"/>
        <v>61348.960063999861</v>
      </c>
      <c r="AH37" s="3">
        <f t="shared" si="20"/>
        <v>114010.91206399987</v>
      </c>
      <c r="AI37" s="3">
        <f t="shared" si="20"/>
        <v>97847.748063999868</v>
      </c>
      <c r="AJ37" s="3">
        <f t="shared" si="20"/>
        <v>84960.424063999875</v>
      </c>
      <c r="AK37" s="3">
        <f t="shared" si="20"/>
        <v>81854.024063999866</v>
      </c>
      <c r="AL37" s="3">
        <f t="shared" si="20"/>
        <v>63853.848063999867</v>
      </c>
      <c r="AM37" s="3">
        <f t="shared" si="20"/>
        <v>59352.392063999869</v>
      </c>
      <c r="AN37" s="3">
        <f t="shared" si="20"/>
        <v>34088.888063999868</v>
      </c>
      <c r="AO37" s="3">
        <f t="shared" si="20"/>
        <v>23661.268063999873</v>
      </c>
      <c r="AP37" s="3">
        <f t="shared" si="20"/>
        <v>44818.676063999868</v>
      </c>
      <c r="AQ37" s="3">
        <f t="shared" si="20"/>
        <v>46336.57606399987</v>
      </c>
      <c r="AR37" s="3">
        <f t="shared" si="20"/>
        <v>48912.064063999867</v>
      </c>
      <c r="AS37" s="3">
        <f t="shared" si="20"/>
        <v>39122.668063999874</v>
      </c>
      <c r="AT37" s="3">
        <f t="shared" si="20"/>
        <v>20691.832063999871</v>
      </c>
    </row>
    <row r="38" spans="1:46" x14ac:dyDescent="0.3">
      <c r="A38" t="s">
        <v>17</v>
      </c>
      <c r="B38">
        <v>6</v>
      </c>
      <c r="C38" s="1">
        <v>994.04499999999905</v>
      </c>
      <c r="D38" s="1">
        <v>963.04499999999905</v>
      </c>
      <c r="E38" s="1">
        <v>932.04499999999905</v>
      </c>
      <c r="F38" s="1">
        <v>932.04499999999905</v>
      </c>
      <c r="G38" s="1">
        <v>932.04499999999905</v>
      </c>
      <c r="H38" s="1">
        <v>901.04499999999905</v>
      </c>
      <c r="I38" s="1">
        <v>823.04499999999905</v>
      </c>
      <c r="J38" s="1">
        <v>776.04499999999905</v>
      </c>
      <c r="K38" s="1">
        <v>729.04499999999905</v>
      </c>
      <c r="L38" s="1">
        <v>698.04499999999905</v>
      </c>
      <c r="M38" s="1">
        <v>636.04499999999905</v>
      </c>
      <c r="N38" s="1">
        <v>574.04499999999905</v>
      </c>
      <c r="O38" s="1">
        <v>527.04499999999905</v>
      </c>
      <c r="P38" s="1">
        <v>527.04499999999905</v>
      </c>
      <c r="Q38" s="1">
        <v>496.04499999999905</v>
      </c>
      <c r="R38" s="1">
        <v>480.04499999999905</v>
      </c>
      <c r="S38" s="1">
        <v>418.04499999999905</v>
      </c>
      <c r="T38" s="1">
        <v>324.04499999999905</v>
      </c>
      <c r="U38" s="1">
        <v>308.04499999999905</v>
      </c>
      <c r="Y38" t="s">
        <v>17</v>
      </c>
      <c r="Z38">
        <v>26.75</v>
      </c>
      <c r="AA38">
        <v>6</v>
      </c>
      <c r="AB38" s="3">
        <f t="shared" si="21"/>
        <v>26590.703749999975</v>
      </c>
      <c r="AC38" s="3">
        <f t="shared" si="21"/>
        <v>25761.453749999975</v>
      </c>
      <c r="AD38" s="3">
        <f t="shared" si="20"/>
        <v>24932.203749999975</v>
      </c>
      <c r="AE38" s="3">
        <f t="shared" si="20"/>
        <v>24932.203749999975</v>
      </c>
      <c r="AF38" s="3">
        <f t="shared" si="20"/>
        <v>24932.203749999975</v>
      </c>
      <c r="AG38" s="3">
        <f t="shared" si="20"/>
        <v>24102.953749999975</v>
      </c>
      <c r="AH38" s="3">
        <f t="shared" si="20"/>
        <v>22016.453749999975</v>
      </c>
      <c r="AI38" s="3">
        <f t="shared" si="20"/>
        <v>20759.203749999975</v>
      </c>
      <c r="AJ38" s="3">
        <f t="shared" si="20"/>
        <v>19501.953749999975</v>
      </c>
      <c r="AK38" s="3">
        <f t="shared" si="20"/>
        <v>18672.703749999975</v>
      </c>
      <c r="AL38" s="3">
        <f t="shared" si="20"/>
        <v>17014.203749999975</v>
      </c>
      <c r="AM38" s="3">
        <f t="shared" si="20"/>
        <v>15355.703749999975</v>
      </c>
      <c r="AN38" s="3">
        <f t="shared" si="20"/>
        <v>14098.453749999975</v>
      </c>
      <c r="AO38" s="3">
        <f t="shared" si="20"/>
        <v>14098.453749999975</v>
      </c>
      <c r="AP38" s="3">
        <f t="shared" si="20"/>
        <v>13269.203749999975</v>
      </c>
      <c r="AQ38" s="3">
        <f t="shared" si="20"/>
        <v>12841.203749999975</v>
      </c>
      <c r="AR38" s="3">
        <f t="shared" si="20"/>
        <v>11182.703749999975</v>
      </c>
      <c r="AS38" s="3">
        <f t="shared" si="20"/>
        <v>8668.2037499999751</v>
      </c>
      <c r="AT38" s="3">
        <f t="shared" si="20"/>
        <v>8240.2037499999751</v>
      </c>
    </row>
    <row r="39" spans="1:46" x14ac:dyDescent="0.3">
      <c r="A39" t="s">
        <v>18</v>
      </c>
      <c r="B39">
        <v>6</v>
      </c>
      <c r="C39" s="1">
        <v>1383.202</v>
      </c>
      <c r="D39" s="1">
        <v>15245.201999999999</v>
      </c>
      <c r="E39" s="1">
        <v>15245.201999999999</v>
      </c>
      <c r="F39" s="1">
        <v>15245.201999999999</v>
      </c>
      <c r="G39" s="1">
        <v>14729.201999999999</v>
      </c>
      <c r="H39" s="1">
        <v>13689.201999999999</v>
      </c>
      <c r="I39" s="1">
        <v>12865.201999999999</v>
      </c>
      <c r="J39" s="1">
        <v>12340.201999999999</v>
      </c>
      <c r="K39" s="1">
        <v>11862.201999999999</v>
      </c>
      <c r="L39" s="1">
        <v>11716.201999999999</v>
      </c>
      <c r="M39" s="1">
        <v>18283.201999999997</v>
      </c>
      <c r="N39" s="1">
        <v>16175.201999999997</v>
      </c>
      <c r="O39" s="1">
        <v>15047.201999999997</v>
      </c>
      <c r="P39" s="1">
        <v>15009.201999999997</v>
      </c>
      <c r="Q39" s="1">
        <v>15009.201999999997</v>
      </c>
      <c r="R39" s="1">
        <v>13971.201999999997</v>
      </c>
      <c r="S39" s="1">
        <v>21046.201999999997</v>
      </c>
      <c r="T39" s="1">
        <v>20011.201999999997</v>
      </c>
      <c r="U39" s="1">
        <v>19850.201999999997</v>
      </c>
      <c r="Y39" t="s">
        <v>18</v>
      </c>
      <c r="Z39">
        <v>1.175</v>
      </c>
      <c r="AA39">
        <v>6</v>
      </c>
      <c r="AB39" s="3">
        <f t="shared" si="21"/>
        <v>1625.26235</v>
      </c>
      <c r="AC39" s="3">
        <f t="shared" si="21"/>
        <v>17913.112349999999</v>
      </c>
      <c r="AD39" s="3">
        <f t="shared" si="20"/>
        <v>17913.112349999999</v>
      </c>
      <c r="AE39" s="3">
        <f t="shared" si="20"/>
        <v>17913.112349999999</v>
      </c>
      <c r="AF39" s="3">
        <f t="shared" si="20"/>
        <v>17306.81235</v>
      </c>
      <c r="AG39" s="3">
        <f t="shared" si="20"/>
        <v>16084.81235</v>
      </c>
      <c r="AH39" s="3">
        <f t="shared" si="20"/>
        <v>15116.612349999999</v>
      </c>
      <c r="AI39" s="3">
        <f t="shared" si="20"/>
        <v>14499.737349999999</v>
      </c>
      <c r="AJ39" s="3">
        <f t="shared" si="20"/>
        <v>13938.08735</v>
      </c>
      <c r="AK39" s="3">
        <f t="shared" si="20"/>
        <v>13766.537350000001</v>
      </c>
      <c r="AL39" s="3">
        <f t="shared" si="20"/>
        <v>21482.762349999997</v>
      </c>
      <c r="AM39" s="3">
        <f t="shared" si="20"/>
        <v>19005.862349999999</v>
      </c>
      <c r="AN39" s="3">
        <f t="shared" si="20"/>
        <v>17680.462349999998</v>
      </c>
      <c r="AO39" s="3">
        <f t="shared" si="20"/>
        <v>17635.812349999997</v>
      </c>
      <c r="AP39" s="3">
        <f t="shared" si="20"/>
        <v>17635.812349999997</v>
      </c>
      <c r="AQ39" s="3">
        <f t="shared" si="20"/>
        <v>16416.162349999999</v>
      </c>
      <c r="AR39" s="3">
        <f t="shared" si="20"/>
        <v>24729.287349999999</v>
      </c>
      <c r="AS39" s="3">
        <f t="shared" si="20"/>
        <v>23513.162349999999</v>
      </c>
      <c r="AT39" s="3">
        <f t="shared" si="20"/>
        <v>23323.987349999999</v>
      </c>
    </row>
    <row r="40" spans="1:46" x14ac:dyDescent="0.3">
      <c r="A40" t="s">
        <v>19</v>
      </c>
      <c r="B40">
        <v>6</v>
      </c>
      <c r="C40" s="1">
        <v>298.51999999999902</v>
      </c>
      <c r="D40" s="1">
        <v>281.51999999999902</v>
      </c>
      <c r="E40" s="1">
        <v>264.51999999999902</v>
      </c>
      <c r="F40" s="1">
        <v>264.51999999999902</v>
      </c>
      <c r="G40" s="1">
        <v>264.51999999999902</v>
      </c>
      <c r="H40" s="1">
        <v>247.51999999999902</v>
      </c>
      <c r="I40" s="1">
        <v>203.51999999999902</v>
      </c>
      <c r="J40" s="1">
        <v>177.51999999999902</v>
      </c>
      <c r="K40" s="1">
        <v>187.51999999999902</v>
      </c>
      <c r="L40" s="1">
        <v>170.51999999999902</v>
      </c>
      <c r="M40" s="1">
        <v>135.51999999999902</v>
      </c>
      <c r="N40" s="1">
        <v>100.51999999999902</v>
      </c>
      <c r="O40" s="1">
        <v>74.519999999999015</v>
      </c>
      <c r="P40" s="1">
        <v>158.51999999999902</v>
      </c>
      <c r="Q40" s="1">
        <v>141.51999999999902</v>
      </c>
      <c r="R40" s="1">
        <v>180.51999999999902</v>
      </c>
      <c r="S40" s="1">
        <v>145.51999999999902</v>
      </c>
      <c r="T40" s="1">
        <v>153.51999999999902</v>
      </c>
      <c r="U40" s="1">
        <v>144.51999999999902</v>
      </c>
      <c r="Y40" t="s">
        <v>19</v>
      </c>
      <c r="Z40">
        <v>19.489999999999998</v>
      </c>
      <c r="AA40">
        <v>6</v>
      </c>
      <c r="AB40" s="3">
        <f t="shared" si="21"/>
        <v>5818.1547999999802</v>
      </c>
      <c r="AC40" s="3">
        <f t="shared" si="21"/>
        <v>5486.8247999999803</v>
      </c>
      <c r="AD40" s="3">
        <f t="shared" ref="AD40:AD41" si="22">E40*$Z40</f>
        <v>5155.4947999999804</v>
      </c>
      <c r="AE40" s="3">
        <f t="shared" ref="AE40:AE41" si="23">F40*$Z40</f>
        <v>5155.4947999999804</v>
      </c>
      <c r="AF40" s="3">
        <f t="shared" ref="AF40:AF41" si="24">G40*$Z40</f>
        <v>5155.4947999999804</v>
      </c>
      <c r="AG40" s="3">
        <f t="shared" ref="AG40:AG41" si="25">H40*$Z40</f>
        <v>4824.1647999999805</v>
      </c>
      <c r="AH40" s="3">
        <f t="shared" ref="AH40:AH41" si="26">I40*$Z40</f>
        <v>3966.6047999999805</v>
      </c>
      <c r="AI40" s="3">
        <f t="shared" ref="AI40:AI41" si="27">J40*$Z40</f>
        <v>3459.8647999999807</v>
      </c>
      <c r="AJ40" s="3">
        <f t="shared" ref="AJ40:AJ41" si="28">K40*$Z40</f>
        <v>3654.7647999999804</v>
      </c>
      <c r="AK40" s="3">
        <f t="shared" ref="AK40:AK41" si="29">L40*$Z40</f>
        <v>3323.4347999999804</v>
      </c>
      <c r="AL40" s="3">
        <f t="shared" ref="AL40:AL41" si="30">M40*$Z40</f>
        <v>2641.2847999999808</v>
      </c>
      <c r="AM40" s="3">
        <f t="shared" ref="AM40:AM41" si="31">N40*$Z40</f>
        <v>1959.1347999999807</v>
      </c>
      <c r="AN40" s="3">
        <f t="shared" ref="AN40:AN41" si="32">O40*$Z40</f>
        <v>1452.3947999999807</v>
      </c>
      <c r="AO40" s="3">
        <f t="shared" ref="AO40:AO41" si="33">P40*$Z40</f>
        <v>3089.5547999999808</v>
      </c>
      <c r="AP40" s="3">
        <f t="shared" ref="AP40:AP41" si="34">Q40*$Z40</f>
        <v>2758.2247999999804</v>
      </c>
      <c r="AQ40" s="3">
        <f t="shared" ref="AQ40:AQ41" si="35">R40*$Z40</f>
        <v>3518.3347999999805</v>
      </c>
      <c r="AR40" s="3">
        <f t="shared" ref="AR40:AR41" si="36">S40*$Z40</f>
        <v>2836.1847999999804</v>
      </c>
      <c r="AS40" s="3">
        <f t="shared" ref="AS40:AS41" si="37">T40*$Z40</f>
        <v>2992.1047999999805</v>
      </c>
      <c r="AT40" s="3">
        <f t="shared" ref="AT40:AT41" si="38">U40*$Z40</f>
        <v>2816.6947999999807</v>
      </c>
    </row>
    <row r="41" spans="1:46" x14ac:dyDescent="0.3">
      <c r="A41" t="s">
        <v>20</v>
      </c>
      <c r="B41">
        <v>6</v>
      </c>
      <c r="C41" s="1">
        <v>95591.597999999896</v>
      </c>
      <c r="D41" s="1">
        <v>110918.5979999999</v>
      </c>
      <c r="E41" s="1">
        <v>104467.5979999999</v>
      </c>
      <c r="F41" s="1">
        <v>98586.597999999896</v>
      </c>
      <c r="G41" s="1">
        <v>90357.597999999896</v>
      </c>
      <c r="H41" s="1">
        <v>99735.597999999896</v>
      </c>
      <c r="I41" s="1">
        <v>125870.59799999988</v>
      </c>
      <c r="J41" s="1">
        <v>105959.59799999988</v>
      </c>
      <c r="K41" s="1">
        <v>90745.597999999882</v>
      </c>
      <c r="L41" s="1">
        <v>82939.597999999882</v>
      </c>
      <c r="M41" s="1">
        <v>105710.59799999988</v>
      </c>
      <c r="N41" s="1">
        <v>92676.597999999882</v>
      </c>
      <c r="O41" s="1">
        <v>103594.59799999988</v>
      </c>
      <c r="P41" s="1">
        <v>96475.597999999882</v>
      </c>
      <c r="Q41" s="1">
        <v>85757.597999999882</v>
      </c>
      <c r="R41" s="1">
        <v>79538.597999999882</v>
      </c>
      <c r="S41" s="1">
        <v>66408.597999999882</v>
      </c>
      <c r="T41" s="1">
        <v>20596.597999999882</v>
      </c>
      <c r="U41" s="1">
        <v>47339.597999999882</v>
      </c>
      <c r="Y41" t="s">
        <v>20</v>
      </c>
      <c r="Z41">
        <v>1.379</v>
      </c>
      <c r="AA41">
        <v>6</v>
      </c>
      <c r="AB41" s="3">
        <f t="shared" si="21"/>
        <v>131820.81364199985</v>
      </c>
      <c r="AC41" s="3">
        <f t="shared" si="21"/>
        <v>152956.74664199987</v>
      </c>
      <c r="AD41" s="3">
        <f t="shared" si="22"/>
        <v>144060.81764199986</v>
      </c>
      <c r="AE41" s="3">
        <f t="shared" si="23"/>
        <v>135950.91864199986</v>
      </c>
      <c r="AF41" s="3">
        <f t="shared" si="24"/>
        <v>124603.12764199986</v>
      </c>
      <c r="AG41" s="3">
        <f t="shared" si="25"/>
        <v>137535.38964199985</v>
      </c>
      <c r="AH41" s="3">
        <f t="shared" si="26"/>
        <v>173575.55464199983</v>
      </c>
      <c r="AI41" s="3">
        <f t="shared" si="27"/>
        <v>146118.28564199983</v>
      </c>
      <c r="AJ41" s="3">
        <f t="shared" si="28"/>
        <v>125138.17964199984</v>
      </c>
      <c r="AK41" s="3">
        <f t="shared" si="29"/>
        <v>114373.70564199984</v>
      </c>
      <c r="AL41" s="3">
        <f t="shared" si="30"/>
        <v>145774.91464199984</v>
      </c>
      <c r="AM41" s="3">
        <f t="shared" si="31"/>
        <v>127801.02864199983</v>
      </c>
      <c r="AN41" s="3">
        <f t="shared" si="32"/>
        <v>142856.95064199984</v>
      </c>
      <c r="AO41" s="3">
        <f t="shared" si="33"/>
        <v>133039.84964199984</v>
      </c>
      <c r="AP41" s="3">
        <f t="shared" si="34"/>
        <v>118259.72764199984</v>
      </c>
      <c r="AQ41" s="3">
        <f t="shared" si="35"/>
        <v>109683.72664199983</v>
      </c>
      <c r="AR41" s="3">
        <f t="shared" si="36"/>
        <v>91577.45664199983</v>
      </c>
      <c r="AS41" s="3">
        <f t="shared" si="37"/>
        <v>28402.708641999838</v>
      </c>
      <c r="AT41" s="3">
        <f t="shared" si="38"/>
        <v>65281.305641999839</v>
      </c>
    </row>
  </sheetData>
  <mergeCells count="6">
    <mergeCell ref="A2:U2"/>
    <mergeCell ref="A23:U23"/>
    <mergeCell ref="A1:U1"/>
    <mergeCell ref="Y1:AT1"/>
    <mergeCell ref="Y2:AT2"/>
    <mergeCell ref="Y23:AT2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AD0B0-33E4-4AAE-973C-2474059303BB}">
  <dimension ref="A1"/>
  <sheetViews>
    <sheetView topLeftCell="A103" workbookViewId="0">
      <selection activeCell="I13" sqref="I1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Confronto</vt:lpstr>
      <vt:lpstr>andamento stock</vt:lpstr>
      <vt:lpstr>matrice on hand</vt:lpstr>
      <vt:lpstr>Grafici confronto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Gazzera, Thomas</dc:creator>
  <cp:lastModifiedBy>Tommy</cp:lastModifiedBy>
  <dcterms:created xsi:type="dcterms:W3CDTF">2021-12-12T16:26:37Z</dcterms:created>
  <dcterms:modified xsi:type="dcterms:W3CDTF">2022-03-19T13:07:47Z</dcterms:modified>
</cp:coreProperties>
</file>